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 firstSheet="3" activeTab="3"/>
  </bookViews>
  <sheets>
    <sheet name="109.1.1勞保" sheetId="1" state="hidden" r:id="rId1"/>
    <sheet name="109.1.1勞健保" sheetId="2" state="hidden" r:id="rId2"/>
    <sheet name="109.1.1勞退" sheetId="5" state="hidden" r:id="rId3"/>
    <sheet name="按月投保" sheetId="3" r:id="rId4"/>
    <sheet name="按日投保" sheetId="4" r:id="rId5"/>
  </sheets>
  <externalReferences>
    <externalReference r:id="rId6"/>
  </externalReferences>
  <definedNames>
    <definedName name="_97_8公保">#REF!</definedName>
    <definedName name="_97_8勞保">#REF!</definedName>
    <definedName name="_xlnm._FilterDatabase" localSheetId="0" hidden="1">'109.1.1勞保'!$B$5:$AG$145</definedName>
    <definedName name="_xlnm.Print_Area" localSheetId="1">'109.1.1勞健保'!#REF!</definedName>
    <definedName name="_xlnm.Print_Area" localSheetId="4">按日投保!$A$1:$I$20</definedName>
    <definedName name="_xlnm.Print_Area" localSheetId="3">按月投保!$A$1:$I$17</definedName>
    <definedName name="已休天數">[1]人彙整!$A$4:$B$35</definedName>
    <definedName name="公保費">#REF!</definedName>
    <definedName name="出生_日期">#REF!</definedName>
    <definedName name="身分證號">#REF!</definedName>
    <definedName name="身份別">#REF!</definedName>
    <definedName name="員工代碼">#REF!</definedName>
    <definedName name="健保__公保費">#REF!</definedName>
    <definedName name="健保__勞保費">#REF!</definedName>
    <definedName name="健保_自付">#REF!</definedName>
    <definedName name="健保自付合計">#REF!</definedName>
    <definedName name="異動別">#REF!</definedName>
    <definedName name="眷屬姓名">#REF!</definedName>
    <definedName name="被保險人">#REF!</definedName>
    <definedName name="勞保">#REF!</definedName>
    <definedName name="勞保費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F14" i="4" s="1"/>
  <c r="C13" i="4"/>
  <c r="F13" i="4" s="1"/>
  <c r="C12" i="4"/>
  <c r="E12" i="4" s="1"/>
  <c r="C10" i="4"/>
  <c r="F10" i="4" s="1"/>
  <c r="C9" i="4"/>
  <c r="F9" i="4" s="1"/>
  <c r="C8" i="4"/>
  <c r="F8" i="4" s="1"/>
  <c r="E14" i="4"/>
  <c r="C4" i="4"/>
  <c r="C6" i="4"/>
  <c r="E6" i="4" s="1"/>
  <c r="C5" i="4"/>
  <c r="F5" i="4" s="1"/>
  <c r="F4" i="4"/>
  <c r="F6" i="4"/>
  <c r="E11" i="3"/>
  <c r="F11" i="3"/>
  <c r="F5" i="3"/>
  <c r="F4" i="3"/>
  <c r="F3" i="3"/>
  <c r="E4" i="3"/>
  <c r="E3" i="3"/>
  <c r="C13" i="3"/>
  <c r="E13" i="3" s="1"/>
  <c r="C12" i="3"/>
  <c r="E12" i="3" s="1"/>
  <c r="C11" i="3"/>
  <c r="C9" i="3"/>
  <c r="E9" i="3" s="1"/>
  <c r="C8" i="3"/>
  <c r="F8" i="3" s="1"/>
  <c r="C7" i="3"/>
  <c r="F7" i="3" s="1"/>
  <c r="C5" i="3"/>
  <c r="C4" i="3"/>
  <c r="C3" i="3"/>
  <c r="L23" i="5"/>
  <c r="L4" i="5"/>
  <c r="L65" i="5"/>
  <c r="J65" i="5"/>
  <c r="L64" i="5"/>
  <c r="J64" i="5"/>
  <c r="L63" i="5"/>
  <c r="J63" i="5"/>
  <c r="L62" i="5"/>
  <c r="J62" i="5"/>
  <c r="L61" i="5"/>
  <c r="J61" i="5"/>
  <c r="L60" i="5"/>
  <c r="J60" i="5"/>
  <c r="L59" i="5"/>
  <c r="J59" i="5"/>
  <c r="L58" i="5"/>
  <c r="J58" i="5"/>
  <c r="L57" i="5"/>
  <c r="J57" i="5"/>
  <c r="L56" i="5"/>
  <c r="J56" i="5"/>
  <c r="L55" i="5"/>
  <c r="J55" i="5"/>
  <c r="L54" i="5"/>
  <c r="J54" i="5"/>
  <c r="L53" i="5"/>
  <c r="J53" i="5"/>
  <c r="L52" i="5"/>
  <c r="J52" i="5"/>
  <c r="L51" i="5"/>
  <c r="J51" i="5"/>
  <c r="L50" i="5"/>
  <c r="J50" i="5"/>
  <c r="L49" i="5"/>
  <c r="J49" i="5"/>
  <c r="L48" i="5"/>
  <c r="J48" i="5"/>
  <c r="L47" i="5"/>
  <c r="J47" i="5"/>
  <c r="L46" i="5"/>
  <c r="J46" i="5"/>
  <c r="L45" i="5"/>
  <c r="J45" i="5"/>
  <c r="L44" i="5"/>
  <c r="J44" i="5"/>
  <c r="L43" i="5"/>
  <c r="J43" i="5"/>
  <c r="L42" i="5"/>
  <c r="J42" i="5"/>
  <c r="L41" i="5"/>
  <c r="J41" i="5"/>
  <c r="L40" i="5"/>
  <c r="J40" i="5"/>
  <c r="L39" i="5"/>
  <c r="J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A12" i="4"/>
  <c r="A4" i="4"/>
  <c r="H12" i="2"/>
  <c r="I52" i="2"/>
  <c r="H52" i="2"/>
  <c r="F52" i="2"/>
  <c r="D52" i="2"/>
  <c r="G52" i="2" s="1"/>
  <c r="A52" i="2"/>
  <c r="I51" i="2"/>
  <c r="H51" i="2"/>
  <c r="G51" i="2"/>
  <c r="D51" i="2"/>
  <c r="E51" i="2" s="1"/>
  <c r="A51" i="2"/>
  <c r="I50" i="2"/>
  <c r="H50" i="2"/>
  <c r="F50" i="2"/>
  <c r="E50" i="2"/>
  <c r="D50" i="2"/>
  <c r="G50" i="2" s="1"/>
  <c r="A50" i="2"/>
  <c r="I49" i="2"/>
  <c r="H49" i="2"/>
  <c r="D49" i="2"/>
  <c r="G49" i="2" s="1"/>
  <c r="A49" i="2"/>
  <c r="I48" i="2"/>
  <c r="H48" i="2"/>
  <c r="G48" i="2"/>
  <c r="D48" i="2"/>
  <c r="F48" i="2" s="1"/>
  <c r="A48" i="2"/>
  <c r="I47" i="2"/>
  <c r="H47" i="2"/>
  <c r="E47" i="2"/>
  <c r="D47" i="2"/>
  <c r="G47" i="2" s="1"/>
  <c r="A47" i="2"/>
  <c r="I46" i="2"/>
  <c r="H46" i="2"/>
  <c r="F46" i="2"/>
  <c r="D46" i="2"/>
  <c r="G46" i="2" s="1"/>
  <c r="A46" i="2"/>
  <c r="I45" i="2"/>
  <c r="H45" i="2"/>
  <c r="G45" i="2"/>
  <c r="D45" i="2"/>
  <c r="E45" i="2" s="1"/>
  <c r="A45" i="2"/>
  <c r="I44" i="2"/>
  <c r="H44" i="2"/>
  <c r="E44" i="2"/>
  <c r="D44" i="2"/>
  <c r="G44" i="2" s="1"/>
  <c r="A44" i="2"/>
  <c r="I43" i="2"/>
  <c r="H43" i="2"/>
  <c r="D43" i="2"/>
  <c r="G43" i="2" s="1"/>
  <c r="A43" i="2"/>
  <c r="I42" i="2"/>
  <c r="H42" i="2"/>
  <c r="G42" i="2"/>
  <c r="D42" i="2"/>
  <c r="E42" i="2" s="1"/>
  <c r="A42" i="2"/>
  <c r="I41" i="2"/>
  <c r="H41" i="2"/>
  <c r="E41" i="2"/>
  <c r="D41" i="2"/>
  <c r="G41" i="2" s="1"/>
  <c r="A41" i="2"/>
  <c r="I40" i="2"/>
  <c r="H40" i="2"/>
  <c r="D40" i="2"/>
  <c r="G40" i="2" s="1"/>
  <c r="A40" i="2"/>
  <c r="I39" i="2"/>
  <c r="H39" i="2"/>
  <c r="G39" i="2"/>
  <c r="D39" i="2"/>
  <c r="E39" i="2" s="1"/>
  <c r="A39" i="2"/>
  <c r="I38" i="2"/>
  <c r="H38" i="2"/>
  <c r="E38" i="2"/>
  <c r="D38" i="2"/>
  <c r="G38" i="2" s="1"/>
  <c r="A38" i="2"/>
  <c r="I37" i="2"/>
  <c r="H37" i="2"/>
  <c r="D37" i="2"/>
  <c r="G37" i="2" s="1"/>
  <c r="A37" i="2"/>
  <c r="I36" i="2"/>
  <c r="H36" i="2"/>
  <c r="G36" i="2"/>
  <c r="D36" i="2"/>
  <c r="F36" i="2" s="1"/>
  <c r="A36" i="2"/>
  <c r="I35" i="2"/>
  <c r="H35" i="2"/>
  <c r="E35" i="2"/>
  <c r="D35" i="2"/>
  <c r="G35" i="2" s="1"/>
  <c r="A35" i="2"/>
  <c r="I34" i="2"/>
  <c r="H34" i="2"/>
  <c r="D34" i="2"/>
  <c r="G34" i="2" s="1"/>
  <c r="A34" i="2"/>
  <c r="I33" i="2"/>
  <c r="H33" i="2"/>
  <c r="G33" i="2"/>
  <c r="D33" i="2"/>
  <c r="F33" i="2" s="1"/>
  <c r="A33" i="2"/>
  <c r="I32" i="2"/>
  <c r="H32" i="2"/>
  <c r="E32" i="2"/>
  <c r="D32" i="2"/>
  <c r="G32" i="2" s="1"/>
  <c r="A32" i="2"/>
  <c r="I31" i="2"/>
  <c r="H31" i="2"/>
  <c r="D31" i="2"/>
  <c r="G31" i="2" s="1"/>
  <c r="A31" i="2"/>
  <c r="I30" i="2"/>
  <c r="H30" i="2"/>
  <c r="G30" i="2"/>
  <c r="D30" i="2"/>
  <c r="F30" i="2" s="1"/>
  <c r="A30" i="2"/>
  <c r="I29" i="2"/>
  <c r="H29" i="2"/>
  <c r="E29" i="2"/>
  <c r="D29" i="2"/>
  <c r="G29" i="2" s="1"/>
  <c r="A29" i="2"/>
  <c r="I28" i="2"/>
  <c r="H28" i="2"/>
  <c r="D28" i="2"/>
  <c r="G28" i="2" s="1"/>
  <c r="A28" i="2"/>
  <c r="I27" i="2"/>
  <c r="H27" i="2"/>
  <c r="G27" i="2"/>
  <c r="D27" i="2"/>
  <c r="E27" i="2" s="1"/>
  <c r="A27" i="2"/>
  <c r="I26" i="2"/>
  <c r="H26" i="2"/>
  <c r="E26" i="2"/>
  <c r="D26" i="2"/>
  <c r="G26" i="2" s="1"/>
  <c r="A26" i="2"/>
  <c r="I25" i="2"/>
  <c r="H25" i="2"/>
  <c r="D25" i="2"/>
  <c r="G25" i="2" s="1"/>
  <c r="A25" i="2"/>
  <c r="I24" i="2"/>
  <c r="H24" i="2"/>
  <c r="G24" i="2"/>
  <c r="D24" i="2"/>
  <c r="E24" i="2" s="1"/>
  <c r="A24" i="2"/>
  <c r="I23" i="2"/>
  <c r="H23" i="2"/>
  <c r="E23" i="2"/>
  <c r="D23" i="2"/>
  <c r="G23" i="2" s="1"/>
  <c r="A23" i="2"/>
  <c r="I22" i="2"/>
  <c r="H22" i="2"/>
  <c r="D22" i="2"/>
  <c r="G22" i="2" s="1"/>
  <c r="A22" i="2"/>
  <c r="I21" i="2"/>
  <c r="H21" i="2"/>
  <c r="G21" i="2"/>
  <c r="D21" i="2"/>
  <c r="F21" i="2" s="1"/>
  <c r="A21" i="2"/>
  <c r="I20" i="2"/>
  <c r="H20" i="2"/>
  <c r="E20" i="2"/>
  <c r="D20" i="2"/>
  <c r="G20" i="2" s="1"/>
  <c r="A20" i="2"/>
  <c r="I19" i="2"/>
  <c r="H19" i="2"/>
  <c r="D19" i="2"/>
  <c r="G19" i="2" s="1"/>
  <c r="A19" i="2"/>
  <c r="I18" i="2"/>
  <c r="H18" i="2"/>
  <c r="G18" i="2"/>
  <c r="D18" i="2"/>
  <c r="E18" i="2" s="1"/>
  <c r="A18" i="2"/>
  <c r="I17" i="2"/>
  <c r="H17" i="2"/>
  <c r="E17" i="2"/>
  <c r="D17" i="2"/>
  <c r="G17" i="2" s="1"/>
  <c r="A17" i="2"/>
  <c r="I16" i="2"/>
  <c r="H16" i="2"/>
  <c r="D16" i="2"/>
  <c r="G16" i="2" s="1"/>
  <c r="A16" i="2"/>
  <c r="I15" i="2"/>
  <c r="H15" i="2"/>
  <c r="G15" i="2"/>
  <c r="D15" i="2"/>
  <c r="F15" i="2" s="1"/>
  <c r="A15" i="2"/>
  <c r="I14" i="2"/>
  <c r="H14" i="2"/>
  <c r="E14" i="2"/>
  <c r="D14" i="2"/>
  <c r="G14" i="2" s="1"/>
  <c r="A14" i="2"/>
  <c r="I13" i="2"/>
  <c r="H13" i="2"/>
  <c r="D13" i="2"/>
  <c r="G13" i="2" s="1"/>
  <c r="A13" i="2"/>
  <c r="I12" i="2"/>
  <c r="G12" i="2"/>
  <c r="D12" i="2"/>
  <c r="F12" i="2" s="1"/>
  <c r="A12" i="2"/>
  <c r="I11" i="2"/>
  <c r="H11" i="2"/>
  <c r="E11" i="2"/>
  <c r="D11" i="2"/>
  <c r="G11" i="2" s="1"/>
  <c r="A11" i="2"/>
  <c r="I10" i="2"/>
  <c r="H10" i="2"/>
  <c r="D10" i="2"/>
  <c r="G10" i="2" s="1"/>
  <c r="A10" i="2"/>
  <c r="I9" i="2"/>
  <c r="H9" i="2"/>
  <c r="G9" i="2"/>
  <c r="D9" i="2"/>
  <c r="E9" i="2" s="1"/>
  <c r="A9" i="2"/>
  <c r="I8" i="2"/>
  <c r="H8" i="2"/>
  <c r="E8" i="2"/>
  <c r="D8" i="2"/>
  <c r="G8" i="2" s="1"/>
  <c r="A8" i="2"/>
  <c r="I7" i="2"/>
  <c r="H7" i="2"/>
  <c r="D7" i="2"/>
  <c r="G7" i="2" s="1"/>
  <c r="A7" i="2"/>
  <c r="I6" i="2"/>
  <c r="H6" i="2"/>
  <c r="G6" i="2"/>
  <c r="D6" i="2"/>
  <c r="E6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A6" i="2"/>
  <c r="I5" i="2"/>
  <c r="H5" i="2"/>
  <c r="E5" i="2"/>
  <c r="D5" i="2"/>
  <c r="G5" i="2" s="1"/>
  <c r="A5" i="2"/>
  <c r="E8" i="3" l="1"/>
  <c r="F9" i="3"/>
  <c r="F12" i="3"/>
  <c r="F14" i="3" s="1"/>
  <c r="H11" i="3" s="1"/>
  <c r="F13" i="3"/>
  <c r="E7" i="3"/>
  <c r="E8" i="4"/>
  <c r="E10" i="4"/>
  <c r="F12" i="4"/>
  <c r="E13" i="4"/>
  <c r="E9" i="4"/>
  <c r="E5" i="4"/>
  <c r="E4" i="4"/>
  <c r="E14" i="3"/>
  <c r="G11" i="3" s="1"/>
  <c r="F6" i="3"/>
  <c r="H3" i="3" s="1"/>
  <c r="G13" i="3"/>
  <c r="E5" i="3"/>
  <c r="E6" i="3" s="1"/>
  <c r="G3" i="3" s="1"/>
  <c r="G5" i="3"/>
  <c r="H5" i="3"/>
  <c r="E12" i="2"/>
  <c r="E15" i="2"/>
  <c r="E21" i="2"/>
  <c r="E30" i="2"/>
  <c r="E33" i="2"/>
  <c r="E36" i="2"/>
  <c r="E48" i="2"/>
  <c r="F6" i="2"/>
  <c r="F9" i="2"/>
  <c r="F18" i="2"/>
  <c r="F24" i="2"/>
  <c r="F27" i="2"/>
  <c r="F39" i="2"/>
  <c r="F42" i="2"/>
  <c r="F45" i="2"/>
  <c r="F51" i="2"/>
  <c r="F5" i="2"/>
  <c r="F8" i="2"/>
  <c r="F11" i="2"/>
  <c r="F14" i="2"/>
  <c r="F17" i="2"/>
  <c r="F20" i="2"/>
  <c r="F23" i="2"/>
  <c r="F26" i="2"/>
  <c r="F29" i="2"/>
  <c r="F32" i="2"/>
  <c r="F35" i="2"/>
  <c r="F38" i="2"/>
  <c r="F41" i="2"/>
  <c r="F44" i="2"/>
  <c r="F47" i="2"/>
  <c r="E7" i="2"/>
  <c r="E10" i="2"/>
  <c r="E13" i="2"/>
  <c r="E16" i="2"/>
  <c r="E19" i="2"/>
  <c r="E22" i="2"/>
  <c r="E25" i="2"/>
  <c r="E28" i="2"/>
  <c r="E31" i="2"/>
  <c r="E34" i="2"/>
  <c r="E37" i="2"/>
  <c r="E40" i="2"/>
  <c r="E43" i="2"/>
  <c r="E46" i="2"/>
  <c r="E49" i="2"/>
  <c r="E52" i="2"/>
  <c r="F16" i="2"/>
  <c r="F19" i="2"/>
  <c r="F25" i="2"/>
  <c r="F28" i="2"/>
  <c r="F31" i="2"/>
  <c r="F34" i="2"/>
  <c r="F37" i="2"/>
  <c r="F40" i="2"/>
  <c r="F43" i="2"/>
  <c r="F49" i="2"/>
  <c r="F7" i="2"/>
  <c r="F10" i="2"/>
  <c r="F13" i="2"/>
  <c r="F22" i="2"/>
  <c r="F10" i="3" l="1"/>
  <c r="H7" i="3" s="1"/>
  <c r="H9" i="3"/>
  <c r="E11" i="4"/>
  <c r="G9" i="3"/>
  <c r="E10" i="3"/>
  <c r="G7" i="3" s="1"/>
  <c r="E7" i="4"/>
  <c r="H13" i="3"/>
  <c r="AH206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AG142" i="1"/>
  <c r="AG144" i="1" s="1"/>
  <c r="AF142" i="1"/>
  <c r="AF144" i="1" s="1"/>
  <c r="AE142" i="1"/>
  <c r="AE144" i="1" s="1"/>
  <c r="AD142" i="1"/>
  <c r="AD144" i="1" s="1"/>
  <c r="AC142" i="1"/>
  <c r="AC144" i="1" s="1"/>
  <c r="AB142" i="1"/>
  <c r="AB144" i="1" s="1"/>
  <c r="AA142" i="1"/>
  <c r="AA144" i="1" s="1"/>
  <c r="Z142" i="1"/>
  <c r="Z144" i="1" s="1"/>
  <c r="Y142" i="1"/>
  <c r="Y144" i="1" s="1"/>
  <c r="X142" i="1"/>
  <c r="X144" i="1" s="1"/>
  <c r="W142" i="1"/>
  <c r="W144" i="1" s="1"/>
  <c r="V142" i="1"/>
  <c r="V144" i="1" s="1"/>
  <c r="U142" i="1"/>
  <c r="U144" i="1" s="1"/>
  <c r="T142" i="1"/>
  <c r="T144" i="1" s="1"/>
  <c r="S142" i="1"/>
  <c r="S144" i="1" s="1"/>
  <c r="R142" i="1"/>
  <c r="R144" i="1" s="1"/>
  <c r="Q142" i="1"/>
  <c r="Q144" i="1" s="1"/>
  <c r="P142" i="1"/>
  <c r="P144" i="1" s="1"/>
  <c r="O142" i="1"/>
  <c r="O144" i="1" s="1"/>
  <c r="N142" i="1"/>
  <c r="N144" i="1" s="1"/>
  <c r="M142" i="1"/>
  <c r="M144" i="1" s="1"/>
  <c r="L142" i="1"/>
  <c r="L144" i="1" s="1"/>
  <c r="K142" i="1"/>
  <c r="K144" i="1" s="1"/>
  <c r="J142" i="1"/>
  <c r="J144" i="1" s="1"/>
  <c r="I142" i="1"/>
  <c r="I144" i="1" s="1"/>
  <c r="H142" i="1"/>
  <c r="H144" i="1" s="1"/>
  <c r="G142" i="1"/>
  <c r="G144" i="1" s="1"/>
  <c r="F142" i="1"/>
  <c r="F144" i="1" s="1"/>
  <c r="E142" i="1"/>
  <c r="E144" i="1" s="1"/>
  <c r="D142" i="1"/>
  <c r="D144" i="1" s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G137" i="1"/>
  <c r="AG139" i="1" s="1"/>
  <c r="AF137" i="1"/>
  <c r="AF139" i="1" s="1"/>
  <c r="AE137" i="1"/>
  <c r="AE139" i="1" s="1"/>
  <c r="AD137" i="1"/>
  <c r="AD139" i="1" s="1"/>
  <c r="AC137" i="1"/>
  <c r="AC139" i="1" s="1"/>
  <c r="AB137" i="1"/>
  <c r="AB139" i="1" s="1"/>
  <c r="AA137" i="1"/>
  <c r="AA139" i="1" s="1"/>
  <c r="Z137" i="1"/>
  <c r="Z139" i="1" s="1"/>
  <c r="Y137" i="1"/>
  <c r="Y139" i="1" s="1"/>
  <c r="X137" i="1"/>
  <c r="X139" i="1" s="1"/>
  <c r="W137" i="1"/>
  <c r="W139" i="1" s="1"/>
  <c r="V137" i="1"/>
  <c r="V139" i="1" s="1"/>
  <c r="U137" i="1"/>
  <c r="U139" i="1" s="1"/>
  <c r="T137" i="1"/>
  <c r="T139" i="1" s="1"/>
  <c r="S137" i="1"/>
  <c r="S139" i="1" s="1"/>
  <c r="R137" i="1"/>
  <c r="R139" i="1" s="1"/>
  <c r="Q137" i="1"/>
  <c r="Q139" i="1" s="1"/>
  <c r="P137" i="1"/>
  <c r="P139" i="1" s="1"/>
  <c r="O137" i="1"/>
  <c r="O139" i="1" s="1"/>
  <c r="N137" i="1"/>
  <c r="N139" i="1" s="1"/>
  <c r="M137" i="1"/>
  <c r="M139" i="1" s="1"/>
  <c r="L137" i="1"/>
  <c r="L139" i="1" s="1"/>
  <c r="K137" i="1"/>
  <c r="K139" i="1" s="1"/>
  <c r="J137" i="1"/>
  <c r="J139" i="1" s="1"/>
  <c r="I137" i="1"/>
  <c r="I139" i="1" s="1"/>
  <c r="H137" i="1"/>
  <c r="H139" i="1" s="1"/>
  <c r="G137" i="1"/>
  <c r="G139" i="1" s="1"/>
  <c r="F137" i="1"/>
  <c r="F139" i="1" s="1"/>
  <c r="E137" i="1"/>
  <c r="E139" i="1" s="1"/>
  <c r="D137" i="1"/>
  <c r="D139" i="1" s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G132" i="1"/>
  <c r="AG134" i="1" s="1"/>
  <c r="AF132" i="1"/>
  <c r="AF134" i="1" s="1"/>
  <c r="AE132" i="1"/>
  <c r="AE134" i="1" s="1"/>
  <c r="AD132" i="1"/>
  <c r="AD134" i="1" s="1"/>
  <c r="AC132" i="1"/>
  <c r="AC134" i="1" s="1"/>
  <c r="AB132" i="1"/>
  <c r="AB134" i="1" s="1"/>
  <c r="AA132" i="1"/>
  <c r="AA134" i="1" s="1"/>
  <c r="Z132" i="1"/>
  <c r="Z134" i="1" s="1"/>
  <c r="Y132" i="1"/>
  <c r="Y134" i="1" s="1"/>
  <c r="X132" i="1"/>
  <c r="X134" i="1" s="1"/>
  <c r="W132" i="1"/>
  <c r="W134" i="1" s="1"/>
  <c r="V132" i="1"/>
  <c r="V134" i="1" s="1"/>
  <c r="U132" i="1"/>
  <c r="U134" i="1" s="1"/>
  <c r="T132" i="1"/>
  <c r="T134" i="1" s="1"/>
  <c r="S132" i="1"/>
  <c r="S134" i="1" s="1"/>
  <c r="R132" i="1"/>
  <c r="R134" i="1" s="1"/>
  <c r="Q132" i="1"/>
  <c r="Q134" i="1" s="1"/>
  <c r="P132" i="1"/>
  <c r="P134" i="1" s="1"/>
  <c r="O132" i="1"/>
  <c r="O134" i="1" s="1"/>
  <c r="N132" i="1"/>
  <c r="N134" i="1" s="1"/>
  <c r="M132" i="1"/>
  <c r="M134" i="1" s="1"/>
  <c r="L132" i="1"/>
  <c r="L134" i="1" s="1"/>
  <c r="K132" i="1"/>
  <c r="K134" i="1" s="1"/>
  <c r="J132" i="1"/>
  <c r="J134" i="1" s="1"/>
  <c r="I132" i="1"/>
  <c r="I134" i="1" s="1"/>
  <c r="H132" i="1"/>
  <c r="H134" i="1" s="1"/>
  <c r="G132" i="1"/>
  <c r="G134" i="1" s="1"/>
  <c r="F132" i="1"/>
  <c r="F134" i="1" s="1"/>
  <c r="E132" i="1"/>
  <c r="E134" i="1" s="1"/>
  <c r="D132" i="1"/>
  <c r="D134" i="1" s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G127" i="1"/>
  <c r="AG129" i="1" s="1"/>
  <c r="AF127" i="1"/>
  <c r="AF129" i="1" s="1"/>
  <c r="AE127" i="1"/>
  <c r="AE129" i="1" s="1"/>
  <c r="AD127" i="1"/>
  <c r="AD129" i="1" s="1"/>
  <c r="AC127" i="1"/>
  <c r="AC129" i="1" s="1"/>
  <c r="AB127" i="1"/>
  <c r="AB129" i="1" s="1"/>
  <c r="AA127" i="1"/>
  <c r="AA129" i="1" s="1"/>
  <c r="Z127" i="1"/>
  <c r="Z129" i="1" s="1"/>
  <c r="Y127" i="1"/>
  <c r="Y129" i="1" s="1"/>
  <c r="X127" i="1"/>
  <c r="X129" i="1" s="1"/>
  <c r="W127" i="1"/>
  <c r="W129" i="1" s="1"/>
  <c r="V127" i="1"/>
  <c r="V129" i="1" s="1"/>
  <c r="U127" i="1"/>
  <c r="U129" i="1" s="1"/>
  <c r="T127" i="1"/>
  <c r="T129" i="1" s="1"/>
  <c r="S127" i="1"/>
  <c r="S129" i="1" s="1"/>
  <c r="R127" i="1"/>
  <c r="R129" i="1" s="1"/>
  <c r="Q127" i="1"/>
  <c r="Q129" i="1" s="1"/>
  <c r="P127" i="1"/>
  <c r="P129" i="1" s="1"/>
  <c r="O127" i="1"/>
  <c r="O129" i="1" s="1"/>
  <c r="N127" i="1"/>
  <c r="N129" i="1" s="1"/>
  <c r="M127" i="1"/>
  <c r="M129" i="1" s="1"/>
  <c r="L127" i="1"/>
  <c r="L129" i="1" s="1"/>
  <c r="K127" i="1"/>
  <c r="K129" i="1" s="1"/>
  <c r="J127" i="1"/>
  <c r="J129" i="1" s="1"/>
  <c r="I127" i="1"/>
  <c r="I129" i="1" s="1"/>
  <c r="H127" i="1"/>
  <c r="H129" i="1" s="1"/>
  <c r="G127" i="1"/>
  <c r="G129" i="1" s="1"/>
  <c r="F127" i="1"/>
  <c r="F129" i="1" s="1"/>
  <c r="E127" i="1"/>
  <c r="E129" i="1" s="1"/>
  <c r="D127" i="1"/>
  <c r="D129" i="1" s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G122" i="1"/>
  <c r="AG124" i="1" s="1"/>
  <c r="AF122" i="1"/>
  <c r="AF124" i="1" s="1"/>
  <c r="AE122" i="1"/>
  <c r="AE124" i="1" s="1"/>
  <c r="AD122" i="1"/>
  <c r="AD124" i="1" s="1"/>
  <c r="AC122" i="1"/>
  <c r="AC124" i="1" s="1"/>
  <c r="AB122" i="1"/>
  <c r="AB124" i="1" s="1"/>
  <c r="AA122" i="1"/>
  <c r="AA124" i="1" s="1"/>
  <c r="Z122" i="1"/>
  <c r="Z124" i="1" s="1"/>
  <c r="Y122" i="1"/>
  <c r="Y124" i="1" s="1"/>
  <c r="X122" i="1"/>
  <c r="X124" i="1" s="1"/>
  <c r="W122" i="1"/>
  <c r="W124" i="1" s="1"/>
  <c r="V122" i="1"/>
  <c r="V124" i="1" s="1"/>
  <c r="U122" i="1"/>
  <c r="U124" i="1" s="1"/>
  <c r="T122" i="1"/>
  <c r="T124" i="1" s="1"/>
  <c r="S122" i="1"/>
  <c r="S124" i="1" s="1"/>
  <c r="R122" i="1"/>
  <c r="R124" i="1" s="1"/>
  <c r="Q122" i="1"/>
  <c r="Q124" i="1" s="1"/>
  <c r="P122" i="1"/>
  <c r="P124" i="1" s="1"/>
  <c r="O122" i="1"/>
  <c r="O124" i="1" s="1"/>
  <c r="N122" i="1"/>
  <c r="N124" i="1" s="1"/>
  <c r="M122" i="1"/>
  <c r="M124" i="1" s="1"/>
  <c r="L122" i="1"/>
  <c r="L124" i="1" s="1"/>
  <c r="K122" i="1"/>
  <c r="K124" i="1" s="1"/>
  <c r="J122" i="1"/>
  <c r="J124" i="1" s="1"/>
  <c r="I122" i="1"/>
  <c r="I124" i="1" s="1"/>
  <c r="H122" i="1"/>
  <c r="H124" i="1" s="1"/>
  <c r="G122" i="1"/>
  <c r="G124" i="1" s="1"/>
  <c r="F122" i="1"/>
  <c r="F124" i="1" s="1"/>
  <c r="E122" i="1"/>
  <c r="E124" i="1" s="1"/>
  <c r="D122" i="1"/>
  <c r="D124" i="1" s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G117" i="1"/>
  <c r="AG119" i="1" s="1"/>
  <c r="AF117" i="1"/>
  <c r="AF119" i="1" s="1"/>
  <c r="AE117" i="1"/>
  <c r="AE119" i="1" s="1"/>
  <c r="AD117" i="1"/>
  <c r="AD119" i="1" s="1"/>
  <c r="AC117" i="1"/>
  <c r="AC119" i="1" s="1"/>
  <c r="AB117" i="1"/>
  <c r="AB119" i="1" s="1"/>
  <c r="AA117" i="1"/>
  <c r="AA119" i="1" s="1"/>
  <c r="Z117" i="1"/>
  <c r="Z119" i="1" s="1"/>
  <c r="Y117" i="1"/>
  <c r="Y119" i="1" s="1"/>
  <c r="X117" i="1"/>
  <c r="X119" i="1" s="1"/>
  <c r="W117" i="1"/>
  <c r="W119" i="1" s="1"/>
  <c r="V117" i="1"/>
  <c r="V119" i="1" s="1"/>
  <c r="U117" i="1"/>
  <c r="U119" i="1" s="1"/>
  <c r="T117" i="1"/>
  <c r="T119" i="1" s="1"/>
  <c r="S117" i="1"/>
  <c r="S119" i="1" s="1"/>
  <c r="R117" i="1"/>
  <c r="R119" i="1" s="1"/>
  <c r="Q117" i="1"/>
  <c r="Q119" i="1" s="1"/>
  <c r="P117" i="1"/>
  <c r="P119" i="1" s="1"/>
  <c r="O117" i="1"/>
  <c r="O119" i="1" s="1"/>
  <c r="N117" i="1"/>
  <c r="N119" i="1" s="1"/>
  <c r="M117" i="1"/>
  <c r="M119" i="1" s="1"/>
  <c r="L117" i="1"/>
  <c r="L119" i="1" s="1"/>
  <c r="K117" i="1"/>
  <c r="K119" i="1" s="1"/>
  <c r="J117" i="1"/>
  <c r="J119" i="1" s="1"/>
  <c r="I117" i="1"/>
  <c r="I119" i="1" s="1"/>
  <c r="H117" i="1"/>
  <c r="H119" i="1" s="1"/>
  <c r="G117" i="1"/>
  <c r="G119" i="1" s="1"/>
  <c r="F117" i="1"/>
  <c r="F119" i="1" s="1"/>
  <c r="E117" i="1"/>
  <c r="E119" i="1" s="1"/>
  <c r="D117" i="1"/>
  <c r="D119" i="1" s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G112" i="1"/>
  <c r="AG114" i="1" s="1"/>
  <c r="AF112" i="1"/>
  <c r="AF114" i="1" s="1"/>
  <c r="AE112" i="1"/>
  <c r="AE114" i="1" s="1"/>
  <c r="AD112" i="1"/>
  <c r="AD114" i="1" s="1"/>
  <c r="AC112" i="1"/>
  <c r="AC114" i="1" s="1"/>
  <c r="AB112" i="1"/>
  <c r="AB114" i="1" s="1"/>
  <c r="AA112" i="1"/>
  <c r="AA114" i="1" s="1"/>
  <c r="Z112" i="1"/>
  <c r="Z114" i="1" s="1"/>
  <c r="Y112" i="1"/>
  <c r="Y114" i="1" s="1"/>
  <c r="X112" i="1"/>
  <c r="X114" i="1" s="1"/>
  <c r="W112" i="1"/>
  <c r="W114" i="1" s="1"/>
  <c r="V112" i="1"/>
  <c r="V114" i="1" s="1"/>
  <c r="U112" i="1"/>
  <c r="U114" i="1" s="1"/>
  <c r="T112" i="1"/>
  <c r="T114" i="1" s="1"/>
  <c r="S112" i="1"/>
  <c r="S114" i="1" s="1"/>
  <c r="R112" i="1"/>
  <c r="R114" i="1" s="1"/>
  <c r="Q112" i="1"/>
  <c r="Q114" i="1" s="1"/>
  <c r="P112" i="1"/>
  <c r="P114" i="1" s="1"/>
  <c r="O112" i="1"/>
  <c r="O114" i="1" s="1"/>
  <c r="N112" i="1"/>
  <c r="N114" i="1" s="1"/>
  <c r="M112" i="1"/>
  <c r="M114" i="1" s="1"/>
  <c r="L112" i="1"/>
  <c r="L114" i="1" s="1"/>
  <c r="K112" i="1"/>
  <c r="K114" i="1" s="1"/>
  <c r="J112" i="1"/>
  <c r="J114" i="1" s="1"/>
  <c r="I112" i="1"/>
  <c r="I114" i="1" s="1"/>
  <c r="H112" i="1"/>
  <c r="H114" i="1" s="1"/>
  <c r="G112" i="1"/>
  <c r="G114" i="1" s="1"/>
  <c r="F112" i="1"/>
  <c r="F114" i="1" s="1"/>
  <c r="E112" i="1"/>
  <c r="E114" i="1" s="1"/>
  <c r="D112" i="1"/>
  <c r="D114" i="1" s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G107" i="1"/>
  <c r="AG109" i="1" s="1"/>
  <c r="AF107" i="1"/>
  <c r="AF109" i="1" s="1"/>
  <c r="AE107" i="1"/>
  <c r="AE109" i="1" s="1"/>
  <c r="AD107" i="1"/>
  <c r="AD109" i="1" s="1"/>
  <c r="AC107" i="1"/>
  <c r="AC109" i="1" s="1"/>
  <c r="AB107" i="1"/>
  <c r="AB109" i="1" s="1"/>
  <c r="AA107" i="1"/>
  <c r="AA109" i="1" s="1"/>
  <c r="Z107" i="1"/>
  <c r="Z109" i="1" s="1"/>
  <c r="Y107" i="1"/>
  <c r="Y109" i="1" s="1"/>
  <c r="X107" i="1"/>
  <c r="X109" i="1" s="1"/>
  <c r="W107" i="1"/>
  <c r="W109" i="1" s="1"/>
  <c r="V107" i="1"/>
  <c r="V109" i="1" s="1"/>
  <c r="U107" i="1"/>
  <c r="U109" i="1" s="1"/>
  <c r="T107" i="1"/>
  <c r="T109" i="1" s="1"/>
  <c r="S107" i="1"/>
  <c r="S109" i="1" s="1"/>
  <c r="R107" i="1"/>
  <c r="R109" i="1" s="1"/>
  <c r="Q107" i="1"/>
  <c r="Q109" i="1" s="1"/>
  <c r="P107" i="1"/>
  <c r="P109" i="1" s="1"/>
  <c r="O107" i="1"/>
  <c r="O109" i="1" s="1"/>
  <c r="N107" i="1"/>
  <c r="N109" i="1" s="1"/>
  <c r="M107" i="1"/>
  <c r="M109" i="1" s="1"/>
  <c r="L107" i="1"/>
  <c r="L109" i="1" s="1"/>
  <c r="K107" i="1"/>
  <c r="K109" i="1" s="1"/>
  <c r="J107" i="1"/>
  <c r="J109" i="1" s="1"/>
  <c r="I107" i="1"/>
  <c r="I109" i="1" s="1"/>
  <c r="H107" i="1"/>
  <c r="H109" i="1" s="1"/>
  <c r="G107" i="1"/>
  <c r="G109" i="1" s="1"/>
  <c r="F107" i="1"/>
  <c r="F109" i="1" s="1"/>
  <c r="E107" i="1"/>
  <c r="E109" i="1" s="1"/>
  <c r="D107" i="1"/>
  <c r="D109" i="1" s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G102" i="1"/>
  <c r="AG104" i="1" s="1"/>
  <c r="AF102" i="1"/>
  <c r="AF104" i="1" s="1"/>
  <c r="AE102" i="1"/>
  <c r="AE104" i="1" s="1"/>
  <c r="AD102" i="1"/>
  <c r="AD104" i="1" s="1"/>
  <c r="AC102" i="1"/>
  <c r="AC104" i="1" s="1"/>
  <c r="AB102" i="1"/>
  <c r="AB104" i="1" s="1"/>
  <c r="AA102" i="1"/>
  <c r="AA104" i="1" s="1"/>
  <c r="Z102" i="1"/>
  <c r="Z104" i="1" s="1"/>
  <c r="Y102" i="1"/>
  <c r="Y104" i="1" s="1"/>
  <c r="X102" i="1"/>
  <c r="X104" i="1" s="1"/>
  <c r="W102" i="1"/>
  <c r="W104" i="1" s="1"/>
  <c r="V102" i="1"/>
  <c r="V104" i="1" s="1"/>
  <c r="U102" i="1"/>
  <c r="U104" i="1" s="1"/>
  <c r="T102" i="1"/>
  <c r="T104" i="1" s="1"/>
  <c r="S102" i="1"/>
  <c r="S104" i="1" s="1"/>
  <c r="R102" i="1"/>
  <c r="R104" i="1" s="1"/>
  <c r="Q102" i="1"/>
  <c r="Q104" i="1" s="1"/>
  <c r="P102" i="1"/>
  <c r="P104" i="1" s="1"/>
  <c r="O102" i="1"/>
  <c r="O104" i="1" s="1"/>
  <c r="N102" i="1"/>
  <c r="N104" i="1" s="1"/>
  <c r="M102" i="1"/>
  <c r="M104" i="1" s="1"/>
  <c r="L102" i="1"/>
  <c r="L104" i="1" s="1"/>
  <c r="K102" i="1"/>
  <c r="K104" i="1" s="1"/>
  <c r="J102" i="1"/>
  <c r="J104" i="1" s="1"/>
  <c r="I102" i="1"/>
  <c r="I104" i="1" s="1"/>
  <c r="H102" i="1"/>
  <c r="H104" i="1" s="1"/>
  <c r="G102" i="1"/>
  <c r="G104" i="1" s="1"/>
  <c r="F102" i="1"/>
  <c r="F104" i="1" s="1"/>
  <c r="E102" i="1"/>
  <c r="E104" i="1" s="1"/>
  <c r="D102" i="1"/>
  <c r="D104" i="1" s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G97" i="1"/>
  <c r="AG99" i="1" s="1"/>
  <c r="AF97" i="1"/>
  <c r="AF99" i="1" s="1"/>
  <c r="AE97" i="1"/>
  <c r="AE99" i="1" s="1"/>
  <c r="AD97" i="1"/>
  <c r="AD99" i="1" s="1"/>
  <c r="AC97" i="1"/>
  <c r="AC99" i="1" s="1"/>
  <c r="AB97" i="1"/>
  <c r="AB99" i="1" s="1"/>
  <c r="AA97" i="1"/>
  <c r="AA99" i="1" s="1"/>
  <c r="Z97" i="1"/>
  <c r="Z99" i="1" s="1"/>
  <c r="Y97" i="1"/>
  <c r="Y99" i="1" s="1"/>
  <c r="X97" i="1"/>
  <c r="X99" i="1" s="1"/>
  <c r="W97" i="1"/>
  <c r="W99" i="1" s="1"/>
  <c r="V97" i="1"/>
  <c r="V99" i="1" s="1"/>
  <c r="U97" i="1"/>
  <c r="U99" i="1" s="1"/>
  <c r="T97" i="1"/>
  <c r="T99" i="1" s="1"/>
  <c r="S97" i="1"/>
  <c r="S99" i="1" s="1"/>
  <c r="R97" i="1"/>
  <c r="R99" i="1" s="1"/>
  <c r="Q97" i="1"/>
  <c r="Q99" i="1" s="1"/>
  <c r="P97" i="1"/>
  <c r="P99" i="1" s="1"/>
  <c r="O97" i="1"/>
  <c r="O99" i="1" s="1"/>
  <c r="N97" i="1"/>
  <c r="N99" i="1" s="1"/>
  <c r="M97" i="1"/>
  <c r="M99" i="1" s="1"/>
  <c r="L97" i="1"/>
  <c r="L99" i="1" s="1"/>
  <c r="K97" i="1"/>
  <c r="K99" i="1" s="1"/>
  <c r="J97" i="1"/>
  <c r="J99" i="1" s="1"/>
  <c r="I97" i="1"/>
  <c r="I99" i="1" s="1"/>
  <c r="H97" i="1"/>
  <c r="H99" i="1" s="1"/>
  <c r="G97" i="1"/>
  <c r="G99" i="1" s="1"/>
  <c r="F97" i="1"/>
  <c r="F99" i="1" s="1"/>
  <c r="E97" i="1"/>
  <c r="E99" i="1" s="1"/>
  <c r="D97" i="1"/>
  <c r="D99" i="1" s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G92" i="1"/>
  <c r="AG94" i="1" s="1"/>
  <c r="AF92" i="1"/>
  <c r="AF94" i="1" s="1"/>
  <c r="AE92" i="1"/>
  <c r="AE94" i="1" s="1"/>
  <c r="AD92" i="1"/>
  <c r="AD94" i="1" s="1"/>
  <c r="AC92" i="1"/>
  <c r="AC94" i="1" s="1"/>
  <c r="AB92" i="1"/>
  <c r="AB94" i="1" s="1"/>
  <c r="AA92" i="1"/>
  <c r="AA94" i="1" s="1"/>
  <c r="Z92" i="1"/>
  <c r="Z94" i="1" s="1"/>
  <c r="Y92" i="1"/>
  <c r="Y94" i="1" s="1"/>
  <c r="X92" i="1"/>
  <c r="X94" i="1" s="1"/>
  <c r="W92" i="1"/>
  <c r="W94" i="1" s="1"/>
  <c r="V92" i="1"/>
  <c r="V94" i="1" s="1"/>
  <c r="U92" i="1"/>
  <c r="U94" i="1" s="1"/>
  <c r="T92" i="1"/>
  <c r="T94" i="1" s="1"/>
  <c r="S92" i="1"/>
  <c r="S94" i="1" s="1"/>
  <c r="R92" i="1"/>
  <c r="R94" i="1" s="1"/>
  <c r="Q92" i="1"/>
  <c r="Q94" i="1" s="1"/>
  <c r="P92" i="1"/>
  <c r="P94" i="1" s="1"/>
  <c r="O92" i="1"/>
  <c r="O94" i="1" s="1"/>
  <c r="N92" i="1"/>
  <c r="N94" i="1" s="1"/>
  <c r="M92" i="1"/>
  <c r="M94" i="1" s="1"/>
  <c r="L92" i="1"/>
  <c r="L94" i="1" s="1"/>
  <c r="K92" i="1"/>
  <c r="K94" i="1" s="1"/>
  <c r="J92" i="1"/>
  <c r="J94" i="1" s="1"/>
  <c r="I92" i="1"/>
  <c r="I94" i="1" s="1"/>
  <c r="H92" i="1"/>
  <c r="H94" i="1" s="1"/>
  <c r="G92" i="1"/>
  <c r="G94" i="1" s="1"/>
  <c r="F92" i="1"/>
  <c r="F94" i="1" s="1"/>
  <c r="E92" i="1"/>
  <c r="E94" i="1" s="1"/>
  <c r="D92" i="1"/>
  <c r="D94" i="1" s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G87" i="1"/>
  <c r="AG89" i="1" s="1"/>
  <c r="AF87" i="1"/>
  <c r="AF89" i="1" s="1"/>
  <c r="AE87" i="1"/>
  <c r="AE89" i="1" s="1"/>
  <c r="AD87" i="1"/>
  <c r="AD89" i="1" s="1"/>
  <c r="AC87" i="1"/>
  <c r="AC89" i="1" s="1"/>
  <c r="AB87" i="1"/>
  <c r="AB89" i="1" s="1"/>
  <c r="AA87" i="1"/>
  <c r="AA89" i="1" s="1"/>
  <c r="Z87" i="1"/>
  <c r="Z89" i="1" s="1"/>
  <c r="Y87" i="1"/>
  <c r="Y89" i="1" s="1"/>
  <c r="X87" i="1"/>
  <c r="X89" i="1" s="1"/>
  <c r="W87" i="1"/>
  <c r="W89" i="1" s="1"/>
  <c r="V87" i="1"/>
  <c r="V89" i="1" s="1"/>
  <c r="U87" i="1"/>
  <c r="U89" i="1" s="1"/>
  <c r="T87" i="1"/>
  <c r="T89" i="1" s="1"/>
  <c r="S87" i="1"/>
  <c r="S89" i="1" s="1"/>
  <c r="R87" i="1"/>
  <c r="R89" i="1" s="1"/>
  <c r="Q87" i="1"/>
  <c r="Q89" i="1" s="1"/>
  <c r="P87" i="1"/>
  <c r="P89" i="1" s="1"/>
  <c r="O87" i="1"/>
  <c r="O89" i="1" s="1"/>
  <c r="N87" i="1"/>
  <c r="N89" i="1" s="1"/>
  <c r="M87" i="1"/>
  <c r="M89" i="1" s="1"/>
  <c r="L87" i="1"/>
  <c r="L89" i="1" s="1"/>
  <c r="K87" i="1"/>
  <c r="K89" i="1" s="1"/>
  <c r="J87" i="1"/>
  <c r="J89" i="1" s="1"/>
  <c r="I87" i="1"/>
  <c r="I89" i="1" s="1"/>
  <c r="H87" i="1"/>
  <c r="H89" i="1" s="1"/>
  <c r="G87" i="1"/>
  <c r="G89" i="1" s="1"/>
  <c r="F87" i="1"/>
  <c r="F89" i="1" s="1"/>
  <c r="E87" i="1"/>
  <c r="E89" i="1" s="1"/>
  <c r="D87" i="1"/>
  <c r="D89" i="1" s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D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G82" i="1"/>
  <c r="AG84" i="1" s="1"/>
  <c r="AF82" i="1"/>
  <c r="AF84" i="1" s="1"/>
  <c r="AE82" i="1"/>
  <c r="AE84" i="1" s="1"/>
  <c r="AD82" i="1"/>
  <c r="AC82" i="1"/>
  <c r="AC84" i="1" s="1"/>
  <c r="AB82" i="1"/>
  <c r="AB84" i="1" s="1"/>
  <c r="AA82" i="1"/>
  <c r="AA84" i="1" s="1"/>
  <c r="Z82" i="1"/>
  <c r="Z84" i="1" s="1"/>
  <c r="Y82" i="1"/>
  <c r="Y84" i="1" s="1"/>
  <c r="X82" i="1"/>
  <c r="X84" i="1" s="1"/>
  <c r="W82" i="1"/>
  <c r="W84" i="1" s="1"/>
  <c r="V82" i="1"/>
  <c r="V84" i="1" s="1"/>
  <c r="U82" i="1"/>
  <c r="U84" i="1" s="1"/>
  <c r="T82" i="1"/>
  <c r="T84" i="1" s="1"/>
  <c r="S82" i="1"/>
  <c r="S84" i="1" s="1"/>
  <c r="R82" i="1"/>
  <c r="R84" i="1" s="1"/>
  <c r="Q82" i="1"/>
  <c r="Q84" i="1" s="1"/>
  <c r="P82" i="1"/>
  <c r="P84" i="1" s="1"/>
  <c r="O82" i="1"/>
  <c r="O84" i="1" s="1"/>
  <c r="N82" i="1"/>
  <c r="N84" i="1" s="1"/>
  <c r="M82" i="1"/>
  <c r="M84" i="1" s="1"/>
  <c r="L82" i="1"/>
  <c r="L84" i="1" s="1"/>
  <c r="K82" i="1"/>
  <c r="K84" i="1" s="1"/>
  <c r="J82" i="1"/>
  <c r="J84" i="1" s="1"/>
  <c r="I82" i="1"/>
  <c r="I84" i="1" s="1"/>
  <c r="H82" i="1"/>
  <c r="H84" i="1" s="1"/>
  <c r="G82" i="1"/>
  <c r="G84" i="1" s="1"/>
  <c r="F82" i="1"/>
  <c r="F84" i="1" s="1"/>
  <c r="E82" i="1"/>
  <c r="E84" i="1" s="1"/>
  <c r="D82" i="1"/>
  <c r="D84" i="1" s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G77" i="1"/>
  <c r="AG79" i="1" s="1"/>
  <c r="AF77" i="1"/>
  <c r="AF79" i="1" s="1"/>
  <c r="AE77" i="1"/>
  <c r="AE79" i="1" s="1"/>
  <c r="AD77" i="1"/>
  <c r="AD79" i="1" s="1"/>
  <c r="AC77" i="1"/>
  <c r="AC79" i="1" s="1"/>
  <c r="AB77" i="1"/>
  <c r="AB79" i="1" s="1"/>
  <c r="AA77" i="1"/>
  <c r="AA79" i="1" s="1"/>
  <c r="Z77" i="1"/>
  <c r="Z79" i="1" s="1"/>
  <c r="Y77" i="1"/>
  <c r="Y79" i="1" s="1"/>
  <c r="X77" i="1"/>
  <c r="X79" i="1" s="1"/>
  <c r="W77" i="1"/>
  <c r="W79" i="1" s="1"/>
  <c r="V77" i="1"/>
  <c r="V79" i="1" s="1"/>
  <c r="U77" i="1"/>
  <c r="U79" i="1" s="1"/>
  <c r="T77" i="1"/>
  <c r="T79" i="1" s="1"/>
  <c r="S77" i="1"/>
  <c r="S79" i="1" s="1"/>
  <c r="R77" i="1"/>
  <c r="R79" i="1" s="1"/>
  <c r="Q77" i="1"/>
  <c r="Q79" i="1" s="1"/>
  <c r="P77" i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J77" i="1"/>
  <c r="J79" i="1" s="1"/>
  <c r="I77" i="1"/>
  <c r="I79" i="1" s="1"/>
  <c r="H77" i="1"/>
  <c r="H79" i="1" s="1"/>
  <c r="G77" i="1"/>
  <c r="G79" i="1" s="1"/>
  <c r="F77" i="1"/>
  <c r="F79" i="1" s="1"/>
  <c r="E77" i="1"/>
  <c r="E79" i="1" s="1"/>
  <c r="D77" i="1"/>
  <c r="D79" i="1" s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G72" i="1"/>
  <c r="AG74" i="1" s="1"/>
  <c r="AF72" i="1"/>
  <c r="AF74" i="1" s="1"/>
  <c r="AE72" i="1"/>
  <c r="AE74" i="1" s="1"/>
  <c r="AD72" i="1"/>
  <c r="AD74" i="1" s="1"/>
  <c r="AC72" i="1"/>
  <c r="AC74" i="1" s="1"/>
  <c r="AB72" i="1"/>
  <c r="AB74" i="1" s="1"/>
  <c r="AA72" i="1"/>
  <c r="AA74" i="1" s="1"/>
  <c r="Z72" i="1"/>
  <c r="Z74" i="1" s="1"/>
  <c r="Y72" i="1"/>
  <c r="Y74" i="1" s="1"/>
  <c r="X72" i="1"/>
  <c r="X74" i="1" s="1"/>
  <c r="W72" i="1"/>
  <c r="W74" i="1" s="1"/>
  <c r="V72" i="1"/>
  <c r="V74" i="1" s="1"/>
  <c r="U72" i="1"/>
  <c r="U74" i="1" s="1"/>
  <c r="T72" i="1"/>
  <c r="T74" i="1" s="1"/>
  <c r="S72" i="1"/>
  <c r="S74" i="1" s="1"/>
  <c r="R72" i="1"/>
  <c r="R74" i="1" s="1"/>
  <c r="Q72" i="1"/>
  <c r="Q74" i="1" s="1"/>
  <c r="P72" i="1"/>
  <c r="P74" i="1" s="1"/>
  <c r="O72" i="1"/>
  <c r="O74" i="1" s="1"/>
  <c r="N72" i="1"/>
  <c r="N74" i="1" s="1"/>
  <c r="M72" i="1"/>
  <c r="M74" i="1" s="1"/>
  <c r="L72" i="1"/>
  <c r="L74" i="1" s="1"/>
  <c r="K72" i="1"/>
  <c r="K74" i="1" s="1"/>
  <c r="J72" i="1"/>
  <c r="J74" i="1" s="1"/>
  <c r="I72" i="1"/>
  <c r="I74" i="1" s="1"/>
  <c r="H72" i="1"/>
  <c r="H74" i="1" s="1"/>
  <c r="G72" i="1"/>
  <c r="G74" i="1" s="1"/>
  <c r="F72" i="1"/>
  <c r="F74" i="1" s="1"/>
  <c r="E72" i="1"/>
  <c r="E74" i="1" s="1"/>
  <c r="D72" i="1"/>
  <c r="D74" i="1" s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K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G67" i="1"/>
  <c r="AG69" i="1" s="1"/>
  <c r="AF67" i="1"/>
  <c r="AF69" i="1" s="1"/>
  <c r="AE67" i="1"/>
  <c r="AE69" i="1" s="1"/>
  <c r="AD67" i="1"/>
  <c r="AD69" i="1" s="1"/>
  <c r="AC67" i="1"/>
  <c r="AB67" i="1"/>
  <c r="AB69" i="1" s="1"/>
  <c r="AA67" i="1"/>
  <c r="AA69" i="1" s="1"/>
  <c r="Z67" i="1"/>
  <c r="Z69" i="1" s="1"/>
  <c r="Y67" i="1"/>
  <c r="Y69" i="1" s="1"/>
  <c r="X67" i="1"/>
  <c r="X69" i="1" s="1"/>
  <c r="W67" i="1"/>
  <c r="W69" i="1" s="1"/>
  <c r="V67" i="1"/>
  <c r="V69" i="1" s="1"/>
  <c r="U67" i="1"/>
  <c r="U69" i="1" s="1"/>
  <c r="T67" i="1"/>
  <c r="T69" i="1" s="1"/>
  <c r="S67" i="1"/>
  <c r="S69" i="1" s="1"/>
  <c r="R67" i="1"/>
  <c r="R69" i="1" s="1"/>
  <c r="Q67" i="1"/>
  <c r="P67" i="1"/>
  <c r="P69" i="1" s="1"/>
  <c r="O67" i="1"/>
  <c r="O69" i="1" s="1"/>
  <c r="N67" i="1"/>
  <c r="N69" i="1" s="1"/>
  <c r="M67" i="1"/>
  <c r="M69" i="1" s="1"/>
  <c r="L67" i="1"/>
  <c r="L69" i="1" s="1"/>
  <c r="K67" i="1"/>
  <c r="J67" i="1"/>
  <c r="J69" i="1" s="1"/>
  <c r="I67" i="1"/>
  <c r="I69" i="1" s="1"/>
  <c r="H67" i="1"/>
  <c r="H69" i="1" s="1"/>
  <c r="G67" i="1"/>
  <c r="G69" i="1" s="1"/>
  <c r="F67" i="1"/>
  <c r="F69" i="1" s="1"/>
  <c r="E67" i="1"/>
  <c r="D67" i="1"/>
  <c r="D69" i="1" s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G62" i="1"/>
  <c r="AG64" i="1" s="1"/>
  <c r="AF62" i="1"/>
  <c r="AF64" i="1" s="1"/>
  <c r="AE62" i="1"/>
  <c r="AE64" i="1" s="1"/>
  <c r="AD62" i="1"/>
  <c r="AD64" i="1" s="1"/>
  <c r="AC62" i="1"/>
  <c r="AC64" i="1" s="1"/>
  <c r="AB62" i="1"/>
  <c r="AB64" i="1" s="1"/>
  <c r="AA62" i="1"/>
  <c r="AA64" i="1" s="1"/>
  <c r="Z62" i="1"/>
  <c r="Z64" i="1" s="1"/>
  <c r="Y62" i="1"/>
  <c r="Y64" i="1" s="1"/>
  <c r="X62" i="1"/>
  <c r="X64" i="1" s="1"/>
  <c r="W62" i="1"/>
  <c r="V62" i="1"/>
  <c r="V64" i="1" s="1"/>
  <c r="U62" i="1"/>
  <c r="U64" i="1" s="1"/>
  <c r="T62" i="1"/>
  <c r="T64" i="1" s="1"/>
  <c r="S62" i="1"/>
  <c r="S64" i="1" s="1"/>
  <c r="R62" i="1"/>
  <c r="R64" i="1" s="1"/>
  <c r="Q62" i="1"/>
  <c r="Q64" i="1" s="1"/>
  <c r="P62" i="1"/>
  <c r="P64" i="1" s="1"/>
  <c r="O62" i="1"/>
  <c r="O64" i="1" s="1"/>
  <c r="N62" i="1"/>
  <c r="N64" i="1" s="1"/>
  <c r="M62" i="1"/>
  <c r="M64" i="1" s="1"/>
  <c r="L62" i="1"/>
  <c r="L64" i="1" s="1"/>
  <c r="K62" i="1"/>
  <c r="J62" i="1"/>
  <c r="J64" i="1" s="1"/>
  <c r="I62" i="1"/>
  <c r="I64" i="1" s="1"/>
  <c r="H62" i="1"/>
  <c r="H64" i="1" s="1"/>
  <c r="G62" i="1"/>
  <c r="G64" i="1" s="1"/>
  <c r="F62" i="1"/>
  <c r="F64" i="1" s="1"/>
  <c r="E62" i="1"/>
  <c r="E64" i="1" s="1"/>
  <c r="D62" i="1"/>
  <c r="D64" i="1" s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K59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G57" i="1"/>
  <c r="AG59" i="1" s="1"/>
  <c r="AF57" i="1"/>
  <c r="AF59" i="1" s="1"/>
  <c r="AE57" i="1"/>
  <c r="AE59" i="1" s="1"/>
  <c r="AD57" i="1"/>
  <c r="AD59" i="1" s="1"/>
  <c r="AC57" i="1"/>
  <c r="AB57" i="1"/>
  <c r="AB59" i="1" s="1"/>
  <c r="AA57" i="1"/>
  <c r="AA59" i="1" s="1"/>
  <c r="Z57" i="1"/>
  <c r="Z59" i="1" s="1"/>
  <c r="Y57" i="1"/>
  <c r="Y59" i="1" s="1"/>
  <c r="X57" i="1"/>
  <c r="X59" i="1" s="1"/>
  <c r="W57" i="1"/>
  <c r="W59" i="1" s="1"/>
  <c r="V57" i="1"/>
  <c r="V59" i="1" s="1"/>
  <c r="U57" i="1"/>
  <c r="U59" i="1" s="1"/>
  <c r="T57" i="1"/>
  <c r="T59" i="1" s="1"/>
  <c r="S57" i="1"/>
  <c r="S59" i="1" s="1"/>
  <c r="R57" i="1"/>
  <c r="R59" i="1" s="1"/>
  <c r="Q57" i="1"/>
  <c r="P57" i="1"/>
  <c r="P59" i="1" s="1"/>
  <c r="O57" i="1"/>
  <c r="O59" i="1" s="1"/>
  <c r="N57" i="1"/>
  <c r="N59" i="1" s="1"/>
  <c r="M57" i="1"/>
  <c r="M59" i="1" s="1"/>
  <c r="L57" i="1"/>
  <c r="L59" i="1" s="1"/>
  <c r="K57" i="1"/>
  <c r="J57" i="1"/>
  <c r="J59" i="1" s="1"/>
  <c r="I57" i="1"/>
  <c r="I59" i="1" s="1"/>
  <c r="H57" i="1"/>
  <c r="H59" i="1" s="1"/>
  <c r="G57" i="1"/>
  <c r="G59" i="1" s="1"/>
  <c r="F57" i="1"/>
  <c r="F59" i="1" s="1"/>
  <c r="E57" i="1"/>
  <c r="D57" i="1"/>
  <c r="D59" i="1" s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G52" i="1"/>
  <c r="AG54" i="1" s="1"/>
  <c r="AF52" i="1"/>
  <c r="AF54" i="1" s="1"/>
  <c r="AE52" i="1"/>
  <c r="AE54" i="1" s="1"/>
  <c r="AD52" i="1"/>
  <c r="AD54" i="1" s="1"/>
  <c r="AC52" i="1"/>
  <c r="AC54" i="1" s="1"/>
  <c r="AB52" i="1"/>
  <c r="AB54" i="1" s="1"/>
  <c r="AA52" i="1"/>
  <c r="AA54" i="1" s="1"/>
  <c r="Z52" i="1"/>
  <c r="Z54" i="1" s="1"/>
  <c r="Y52" i="1"/>
  <c r="Y54" i="1" s="1"/>
  <c r="X52" i="1"/>
  <c r="X54" i="1" s="1"/>
  <c r="W52" i="1"/>
  <c r="W54" i="1" s="1"/>
  <c r="V52" i="1"/>
  <c r="V54" i="1" s="1"/>
  <c r="U52" i="1"/>
  <c r="U54" i="1" s="1"/>
  <c r="T52" i="1"/>
  <c r="T54" i="1" s="1"/>
  <c r="S52" i="1"/>
  <c r="S54" i="1" s="1"/>
  <c r="R52" i="1"/>
  <c r="R54" i="1" s="1"/>
  <c r="Q52" i="1"/>
  <c r="Q54" i="1" s="1"/>
  <c r="P52" i="1"/>
  <c r="P54" i="1" s="1"/>
  <c r="O52" i="1"/>
  <c r="O54" i="1" s="1"/>
  <c r="N52" i="1"/>
  <c r="N54" i="1" s="1"/>
  <c r="M52" i="1"/>
  <c r="M54" i="1" s="1"/>
  <c r="L52" i="1"/>
  <c r="L54" i="1" s="1"/>
  <c r="K52" i="1"/>
  <c r="K54" i="1" s="1"/>
  <c r="J52" i="1"/>
  <c r="J54" i="1" s="1"/>
  <c r="I52" i="1"/>
  <c r="I54" i="1" s="1"/>
  <c r="H52" i="1"/>
  <c r="H54" i="1" s="1"/>
  <c r="G52" i="1"/>
  <c r="G54" i="1" s="1"/>
  <c r="F52" i="1"/>
  <c r="F54" i="1" s="1"/>
  <c r="E52" i="1"/>
  <c r="E54" i="1" s="1"/>
  <c r="D52" i="1"/>
  <c r="D54" i="1" s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W49" i="1"/>
  <c r="K49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G47" i="1"/>
  <c r="AG49" i="1" s="1"/>
  <c r="AF47" i="1"/>
  <c r="AF49" i="1" s="1"/>
  <c r="AE47" i="1"/>
  <c r="AE49" i="1" s="1"/>
  <c r="AD47" i="1"/>
  <c r="AD49" i="1" s="1"/>
  <c r="AC47" i="1"/>
  <c r="AC49" i="1" s="1"/>
  <c r="AB47" i="1"/>
  <c r="AB49" i="1" s="1"/>
  <c r="AA47" i="1"/>
  <c r="AA49" i="1" s="1"/>
  <c r="Z47" i="1"/>
  <c r="Z49" i="1" s="1"/>
  <c r="Y47" i="1"/>
  <c r="Y49" i="1" s="1"/>
  <c r="X47" i="1"/>
  <c r="X49" i="1" s="1"/>
  <c r="W47" i="1"/>
  <c r="V47" i="1"/>
  <c r="V49" i="1" s="1"/>
  <c r="U47" i="1"/>
  <c r="U49" i="1" s="1"/>
  <c r="T47" i="1"/>
  <c r="T49" i="1" s="1"/>
  <c r="S47" i="1"/>
  <c r="S49" i="1" s="1"/>
  <c r="R47" i="1"/>
  <c r="R49" i="1" s="1"/>
  <c r="Q47" i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E44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G42" i="1"/>
  <c r="AG44" i="1" s="1"/>
  <c r="AF42" i="1"/>
  <c r="AF44" i="1" s="1"/>
  <c r="AE42" i="1"/>
  <c r="AE44" i="1" s="1"/>
  <c r="AD42" i="1"/>
  <c r="AD44" i="1" s="1"/>
  <c r="AC42" i="1"/>
  <c r="AC44" i="1" s="1"/>
  <c r="AB42" i="1"/>
  <c r="AB44" i="1" s="1"/>
  <c r="AA42" i="1"/>
  <c r="AA44" i="1" s="1"/>
  <c r="Z42" i="1"/>
  <c r="Z44" i="1" s="1"/>
  <c r="Y42" i="1"/>
  <c r="Y44" i="1" s="1"/>
  <c r="X42" i="1"/>
  <c r="X44" i="1" s="1"/>
  <c r="W42" i="1"/>
  <c r="V42" i="1"/>
  <c r="V44" i="1" s="1"/>
  <c r="U42" i="1"/>
  <c r="U44" i="1" s="1"/>
  <c r="T42" i="1"/>
  <c r="T44" i="1" s="1"/>
  <c r="S42" i="1"/>
  <c r="S44" i="1" s="1"/>
  <c r="R42" i="1"/>
  <c r="R44" i="1" s="1"/>
  <c r="Q42" i="1"/>
  <c r="Q44" i="1" s="1"/>
  <c r="P42" i="1"/>
  <c r="P44" i="1" s="1"/>
  <c r="O42" i="1"/>
  <c r="O44" i="1" s="1"/>
  <c r="N42" i="1"/>
  <c r="N44" i="1" s="1"/>
  <c r="M42" i="1"/>
  <c r="M44" i="1" s="1"/>
  <c r="L42" i="1"/>
  <c r="L44" i="1" s="1"/>
  <c r="K42" i="1"/>
  <c r="J42" i="1"/>
  <c r="J44" i="1" s="1"/>
  <c r="I42" i="1"/>
  <c r="I44" i="1" s="1"/>
  <c r="H42" i="1"/>
  <c r="H44" i="1" s="1"/>
  <c r="G42" i="1"/>
  <c r="G44" i="1" s="1"/>
  <c r="F42" i="1"/>
  <c r="F44" i="1" s="1"/>
  <c r="E42" i="1"/>
  <c r="D42" i="1"/>
  <c r="D44" i="1" s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W39" i="1"/>
  <c r="L39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G37" i="1"/>
  <c r="AG39" i="1" s="1"/>
  <c r="AF37" i="1"/>
  <c r="AF39" i="1" s="1"/>
  <c r="AE37" i="1"/>
  <c r="AE39" i="1" s="1"/>
  <c r="AD37" i="1"/>
  <c r="AD39" i="1" s="1"/>
  <c r="AC37" i="1"/>
  <c r="AC39" i="1" s="1"/>
  <c r="AB37" i="1"/>
  <c r="AB39" i="1" s="1"/>
  <c r="AA37" i="1"/>
  <c r="AA39" i="1" s="1"/>
  <c r="Z37" i="1"/>
  <c r="Z39" i="1" s="1"/>
  <c r="Y37" i="1"/>
  <c r="Y39" i="1" s="1"/>
  <c r="X37" i="1"/>
  <c r="X39" i="1" s="1"/>
  <c r="W37" i="1"/>
  <c r="V37" i="1"/>
  <c r="V39" i="1" s="1"/>
  <c r="U37" i="1"/>
  <c r="U39" i="1" s="1"/>
  <c r="T37" i="1"/>
  <c r="T39" i="1" s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M39" i="1" s="1"/>
  <c r="L37" i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G32" i="1"/>
  <c r="AG34" i="1" s="1"/>
  <c r="AF32" i="1"/>
  <c r="AF34" i="1" s="1"/>
  <c r="AE32" i="1"/>
  <c r="AE34" i="1" s="1"/>
  <c r="AD32" i="1"/>
  <c r="AD34" i="1" s="1"/>
  <c r="AC32" i="1"/>
  <c r="AC34" i="1" s="1"/>
  <c r="AB32" i="1"/>
  <c r="AB34" i="1" s="1"/>
  <c r="AA32" i="1"/>
  <c r="AA34" i="1" s="1"/>
  <c r="Z32" i="1"/>
  <c r="Z34" i="1" s="1"/>
  <c r="Y32" i="1"/>
  <c r="Y34" i="1" s="1"/>
  <c r="X32" i="1"/>
  <c r="X34" i="1" s="1"/>
  <c r="W32" i="1"/>
  <c r="W34" i="1" s="1"/>
  <c r="V32" i="1"/>
  <c r="V34" i="1" s="1"/>
  <c r="U32" i="1"/>
  <c r="U34" i="1" s="1"/>
  <c r="T32" i="1"/>
  <c r="T34" i="1" s="1"/>
  <c r="S32" i="1"/>
  <c r="S34" i="1" s="1"/>
  <c r="R32" i="1"/>
  <c r="R34" i="1" s="1"/>
  <c r="Q32" i="1"/>
  <c r="Q34" i="1" s="1"/>
  <c r="P32" i="1"/>
  <c r="P34" i="1" s="1"/>
  <c r="O32" i="1"/>
  <c r="O34" i="1" s="1"/>
  <c r="N32" i="1"/>
  <c r="N34" i="1" s="1"/>
  <c r="M32" i="1"/>
  <c r="M34" i="1" s="1"/>
  <c r="L32" i="1"/>
  <c r="L34" i="1" s="1"/>
  <c r="K32" i="1"/>
  <c r="J32" i="1"/>
  <c r="J34" i="1" s="1"/>
  <c r="I32" i="1"/>
  <c r="I34" i="1" s="1"/>
  <c r="H32" i="1"/>
  <c r="H34" i="1" s="1"/>
  <c r="G32" i="1"/>
  <c r="G34" i="1" s="1"/>
  <c r="F32" i="1"/>
  <c r="F34" i="1" s="1"/>
  <c r="E32" i="1"/>
  <c r="E34" i="1" s="1"/>
  <c r="D32" i="1"/>
  <c r="D34" i="1" s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G27" i="1"/>
  <c r="AG29" i="1" s="1"/>
  <c r="AF27" i="1"/>
  <c r="AF29" i="1" s="1"/>
  <c r="AE27" i="1"/>
  <c r="AE29" i="1" s="1"/>
  <c r="AD27" i="1"/>
  <c r="AD29" i="1" s="1"/>
  <c r="AC27" i="1"/>
  <c r="AB27" i="1"/>
  <c r="AB29" i="1" s="1"/>
  <c r="AA27" i="1"/>
  <c r="AA29" i="1" s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Q27" i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F27" i="1"/>
  <c r="F29" i="1" s="1"/>
  <c r="E27" i="1"/>
  <c r="D27" i="1"/>
  <c r="D29" i="1" s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C24" i="1"/>
  <c r="E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G22" i="1"/>
  <c r="AG24" i="1" s="1"/>
  <c r="AF22" i="1"/>
  <c r="AF24" i="1" s="1"/>
  <c r="AE22" i="1"/>
  <c r="AE24" i="1" s="1"/>
  <c r="AD22" i="1"/>
  <c r="AD24" i="1" s="1"/>
  <c r="AC22" i="1"/>
  <c r="AB22" i="1"/>
  <c r="AB24" i="1" s="1"/>
  <c r="AA22" i="1"/>
  <c r="AA24" i="1" s="1"/>
  <c r="Z22" i="1"/>
  <c r="Z24" i="1" s="1"/>
  <c r="Y22" i="1"/>
  <c r="Y24" i="1" s="1"/>
  <c r="X22" i="1"/>
  <c r="X24" i="1" s="1"/>
  <c r="W22" i="1"/>
  <c r="W24" i="1" s="1"/>
  <c r="V22" i="1"/>
  <c r="V24" i="1" s="1"/>
  <c r="U22" i="1"/>
  <c r="U24" i="1" s="1"/>
  <c r="T22" i="1"/>
  <c r="T24" i="1" s="1"/>
  <c r="S22" i="1"/>
  <c r="S24" i="1" s="1"/>
  <c r="R22" i="1"/>
  <c r="R24" i="1" s="1"/>
  <c r="Q22" i="1"/>
  <c r="Q24" i="1" s="1"/>
  <c r="P22" i="1"/>
  <c r="P24" i="1" s="1"/>
  <c r="O22" i="1"/>
  <c r="O24" i="1" s="1"/>
  <c r="N22" i="1"/>
  <c r="N24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E22" i="1"/>
  <c r="D22" i="1"/>
  <c r="D24" i="1" s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W19" i="1"/>
  <c r="K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G17" i="1"/>
  <c r="AG19" i="1" s="1"/>
  <c r="AF17" i="1"/>
  <c r="AF19" i="1" s="1"/>
  <c r="AE17" i="1"/>
  <c r="AE19" i="1" s="1"/>
  <c r="AD17" i="1"/>
  <c r="AD19" i="1" s="1"/>
  <c r="AC17" i="1"/>
  <c r="AC19" i="1" s="1"/>
  <c r="AB17" i="1"/>
  <c r="AB19" i="1" s="1"/>
  <c r="AA17" i="1"/>
  <c r="AA19" i="1" s="1"/>
  <c r="Z17" i="1"/>
  <c r="Z19" i="1" s="1"/>
  <c r="Y17" i="1"/>
  <c r="Y19" i="1" s="1"/>
  <c r="X17" i="1"/>
  <c r="X19" i="1" s="1"/>
  <c r="W17" i="1"/>
  <c r="V17" i="1"/>
  <c r="V19" i="1" s="1"/>
  <c r="U17" i="1"/>
  <c r="U19" i="1" s="1"/>
  <c r="T17" i="1"/>
  <c r="T19" i="1" s="1"/>
  <c r="S17" i="1"/>
  <c r="S19" i="1" s="1"/>
  <c r="R17" i="1"/>
  <c r="R19" i="1" s="1"/>
  <c r="Q17" i="1"/>
  <c r="Q19" i="1" s="1"/>
  <c r="P17" i="1"/>
  <c r="P19" i="1" s="1"/>
  <c r="O17" i="1"/>
  <c r="O19" i="1" s="1"/>
  <c r="N17" i="1"/>
  <c r="N19" i="1" s="1"/>
  <c r="M17" i="1"/>
  <c r="M19" i="1" s="1"/>
  <c r="L17" i="1"/>
  <c r="L19" i="1" s="1"/>
  <c r="K17" i="1"/>
  <c r="J17" i="1"/>
  <c r="J19" i="1" s="1"/>
  <c r="I17" i="1"/>
  <c r="I19" i="1" s="1"/>
  <c r="H17" i="1"/>
  <c r="H19" i="1" s="1"/>
  <c r="G17" i="1"/>
  <c r="G19" i="1" s="1"/>
  <c r="F17" i="1"/>
  <c r="F19" i="1" s="1"/>
  <c r="E17" i="1"/>
  <c r="E19" i="1" s="1"/>
  <c r="D17" i="1"/>
  <c r="D19" i="1" s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C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G12" i="1"/>
  <c r="AG14" i="1" s="1"/>
  <c r="AF12" i="1"/>
  <c r="AF14" i="1" s="1"/>
  <c r="AE12" i="1"/>
  <c r="AE14" i="1" s="1"/>
  <c r="AD12" i="1"/>
  <c r="AD14" i="1" s="1"/>
  <c r="AC12" i="1"/>
  <c r="AB12" i="1"/>
  <c r="AB14" i="1" s="1"/>
  <c r="AA12" i="1"/>
  <c r="AA14" i="1" s="1"/>
  <c r="Z12" i="1"/>
  <c r="Z14" i="1" s="1"/>
  <c r="Y12" i="1"/>
  <c r="Y14" i="1" s="1"/>
  <c r="X12" i="1"/>
  <c r="X14" i="1" s="1"/>
  <c r="W12" i="1"/>
  <c r="W14" i="1" s="1"/>
  <c r="V12" i="1"/>
  <c r="V14" i="1" s="1"/>
  <c r="U12" i="1"/>
  <c r="U14" i="1" s="1"/>
  <c r="T12" i="1"/>
  <c r="T14" i="1" s="1"/>
  <c r="S12" i="1"/>
  <c r="S14" i="1" s="1"/>
  <c r="R12" i="1"/>
  <c r="R14" i="1" s="1"/>
  <c r="Q12" i="1"/>
  <c r="Q14" i="1" s="1"/>
  <c r="P12" i="1"/>
  <c r="P14" i="1" s="1"/>
  <c r="O12" i="1"/>
  <c r="O14" i="1" s="1"/>
  <c r="N12" i="1"/>
  <c r="N14" i="1" s="1"/>
  <c r="M12" i="1"/>
  <c r="M14" i="1" s="1"/>
  <c r="L12" i="1"/>
  <c r="L14" i="1" s="1"/>
  <c r="K12" i="1"/>
  <c r="K14" i="1" s="1"/>
  <c r="J12" i="1"/>
  <c r="J14" i="1" s="1"/>
  <c r="I12" i="1"/>
  <c r="I14" i="1" s="1"/>
  <c r="H12" i="1"/>
  <c r="H14" i="1" s="1"/>
  <c r="G12" i="1"/>
  <c r="G14" i="1" s="1"/>
  <c r="F12" i="1"/>
  <c r="F14" i="1" s="1"/>
  <c r="E12" i="1"/>
  <c r="E14" i="1" s="1"/>
  <c r="D12" i="1"/>
  <c r="D14" i="1" s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W9" i="1"/>
  <c r="K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G7" i="1"/>
  <c r="AG9" i="1" s="1"/>
  <c r="AF7" i="1"/>
  <c r="AF9" i="1" s="1"/>
  <c r="AE7" i="1"/>
  <c r="AE9" i="1" s="1"/>
  <c r="AD7" i="1"/>
  <c r="AD9" i="1" s="1"/>
  <c r="AC7" i="1"/>
  <c r="AC9" i="1" s="1"/>
  <c r="AB7" i="1"/>
  <c r="AB9" i="1" s="1"/>
  <c r="AA7" i="1"/>
  <c r="AA9" i="1" s="1"/>
  <c r="Z7" i="1"/>
  <c r="Z9" i="1" s="1"/>
  <c r="Y7" i="1"/>
  <c r="Y9" i="1" s="1"/>
  <c r="X7" i="1"/>
  <c r="X9" i="1" s="1"/>
  <c r="W7" i="1"/>
  <c r="V7" i="1"/>
  <c r="V9" i="1" s="1"/>
  <c r="U7" i="1"/>
  <c r="U9" i="1" s="1"/>
  <c r="T7" i="1"/>
  <c r="T9" i="1" s="1"/>
  <c r="S7" i="1"/>
  <c r="S9" i="1" s="1"/>
  <c r="R7" i="1"/>
  <c r="R9" i="1" s="1"/>
  <c r="Q7" i="1"/>
  <c r="Q9" i="1" s="1"/>
  <c r="P7" i="1"/>
  <c r="P9" i="1" s="1"/>
  <c r="O7" i="1"/>
  <c r="O9" i="1" s="1"/>
  <c r="N7" i="1"/>
  <c r="N9" i="1" s="1"/>
  <c r="M7" i="1"/>
  <c r="M9" i="1" s="1"/>
  <c r="L7" i="1"/>
  <c r="L9" i="1" s="1"/>
  <c r="K7" i="1"/>
  <c r="J7" i="1"/>
  <c r="J9" i="1" s="1"/>
  <c r="I7" i="1"/>
  <c r="I9" i="1" s="1"/>
  <c r="H7" i="1"/>
  <c r="H9" i="1" s="1"/>
  <c r="G7" i="1"/>
  <c r="G9" i="1" s="1"/>
  <c r="F7" i="1"/>
  <c r="F9" i="1" s="1"/>
  <c r="E7" i="1"/>
  <c r="E9" i="1" s="1"/>
  <c r="D7" i="1"/>
  <c r="D9" i="1" s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F15" i="4" l="1"/>
  <c r="G4" i="4"/>
  <c r="G6" i="4"/>
  <c r="F7" i="4"/>
  <c r="G8" i="4"/>
  <c r="G10" i="4"/>
  <c r="E15" i="4"/>
  <c r="F11" i="4"/>
  <c r="K34" i="1"/>
  <c r="E69" i="1"/>
  <c r="Q69" i="1"/>
  <c r="AC69" i="1"/>
  <c r="E29" i="1"/>
  <c r="Q29" i="1"/>
  <c r="AC29" i="1"/>
  <c r="K64" i="1"/>
  <c r="W64" i="1"/>
  <c r="K44" i="1"/>
  <c r="W44" i="1"/>
  <c r="E59" i="1"/>
  <c r="Q59" i="1"/>
  <c r="AC59" i="1"/>
  <c r="H8" i="4" l="1"/>
  <c r="H10" i="4"/>
  <c r="G12" i="4"/>
  <c r="G14" i="4"/>
  <c r="H6" i="4"/>
  <c r="H4" i="4"/>
  <c r="H12" i="4"/>
  <c r="H14" i="4"/>
</calcChain>
</file>

<file path=xl/sharedStrings.xml><?xml version="1.0" encoding="utf-8"?>
<sst xmlns="http://schemas.openxmlformats.org/spreadsheetml/2006/main" count="469" uniqueCount="242">
  <si>
    <r>
      <rPr>
        <sz val="10"/>
        <rFont val="新細明體"/>
        <family val="1"/>
        <charset val="136"/>
      </rPr>
      <t>勞保</t>
    </r>
    <phoneticPr fontId="6" type="noConversion"/>
  </si>
  <si>
    <r>
      <rPr>
        <sz val="10"/>
        <rFont val="新細明體"/>
        <family val="1"/>
        <charset val="136"/>
      </rPr>
      <t>費率</t>
    </r>
  </si>
  <si>
    <r>
      <rPr>
        <sz val="10"/>
        <rFont val="新細明體"/>
        <family val="1"/>
        <charset val="136"/>
      </rPr>
      <t>個人負擔</t>
    </r>
    <phoneticPr fontId="6" type="noConversion"/>
  </si>
  <si>
    <r>
      <rPr>
        <sz val="10"/>
        <rFont val="新細明體"/>
        <family val="1"/>
        <charset val="136"/>
      </rPr>
      <t>雇主負擔</t>
    </r>
    <phoneticPr fontId="6" type="noConversion"/>
  </si>
  <si>
    <r>
      <rPr>
        <sz val="10"/>
        <rFont val="新細明體"/>
        <family val="1"/>
        <charset val="136"/>
      </rPr>
      <t>政府負擔</t>
    </r>
    <phoneticPr fontId="6" type="noConversion"/>
  </si>
  <si>
    <r>
      <rPr>
        <sz val="10"/>
        <color indexed="8"/>
        <rFont val="新細明體"/>
        <family val="1"/>
        <charset val="136"/>
      </rPr>
      <t>普通事故</t>
    </r>
    <phoneticPr fontId="6" type="noConversion"/>
  </si>
  <si>
    <r>
      <rPr>
        <sz val="10"/>
        <color indexed="8"/>
        <rFont val="新細明體"/>
        <family val="1"/>
        <charset val="136"/>
      </rPr>
      <t>就業保險</t>
    </r>
    <phoneticPr fontId="6" type="noConversion"/>
  </si>
  <si>
    <r>
      <rPr>
        <sz val="10"/>
        <rFont val="新細明體"/>
        <family val="1"/>
        <charset val="136"/>
      </rPr>
      <t>職災</t>
    </r>
    <phoneticPr fontId="6" type="noConversion"/>
  </si>
  <si>
    <r>
      <rPr>
        <sz val="10"/>
        <rFont val="新細明體"/>
        <family val="1"/>
        <charset val="136"/>
      </rPr>
      <t>投保額</t>
    </r>
    <phoneticPr fontId="6" type="noConversion"/>
  </si>
  <si>
    <r>
      <rPr>
        <sz val="10"/>
        <rFont val="新細明體"/>
        <family val="1"/>
        <charset val="136"/>
      </rPr>
      <t>類別／天數</t>
    </r>
    <phoneticPr fontId="6" type="noConversion"/>
  </si>
  <si>
    <r>
      <rPr>
        <sz val="10"/>
        <color indexed="8"/>
        <rFont val="新細明體"/>
        <family val="1"/>
        <charset val="136"/>
      </rPr>
      <t>勞保個人</t>
    </r>
    <phoneticPr fontId="6" type="noConversion"/>
  </si>
  <si>
    <r>
      <rPr>
        <sz val="10"/>
        <color indexed="8"/>
        <rFont val="新細明體"/>
        <family val="1"/>
        <charset val="136"/>
      </rPr>
      <t>普就保</t>
    </r>
    <phoneticPr fontId="6" type="noConversion"/>
  </si>
  <si>
    <r>
      <rPr>
        <sz val="10"/>
        <color indexed="8"/>
        <rFont val="新細明體"/>
        <family val="1"/>
        <charset val="136"/>
      </rPr>
      <t>職災</t>
    </r>
    <phoneticPr fontId="6" type="noConversion"/>
  </si>
  <si>
    <r>
      <rPr>
        <sz val="10"/>
        <color indexed="8"/>
        <rFont val="新細明體"/>
        <family val="1"/>
        <charset val="136"/>
      </rPr>
      <t>勞保單位</t>
    </r>
    <phoneticPr fontId="6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</si>
  <si>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6" type="noConversion"/>
  </si>
  <si>
    <r>
      <rPr>
        <sz val="10"/>
        <color indexed="8"/>
        <rFont val="新細明體"/>
        <family val="1"/>
        <charset val="136"/>
      </rPr>
      <t>勞保個人</t>
    </r>
    <phoneticPr fontId="6" type="noConversion"/>
  </si>
  <si>
    <r>
      <rPr>
        <sz val="10"/>
        <color indexed="8"/>
        <rFont val="新細明體"/>
        <family val="1"/>
        <charset val="136"/>
      </rPr>
      <t>普就保</t>
    </r>
    <phoneticPr fontId="6" type="noConversion"/>
  </si>
  <si>
    <r>
      <rPr>
        <sz val="10"/>
        <color indexed="8"/>
        <rFont val="新細明體"/>
        <family val="1"/>
        <charset val="136"/>
      </rPr>
      <t>職災</t>
    </r>
    <phoneticPr fontId="6" type="noConversion"/>
  </si>
  <si>
    <r>
      <rPr>
        <sz val="10"/>
        <color indexed="8"/>
        <rFont val="新細明體"/>
        <family val="1"/>
        <charset val="136"/>
      </rPr>
      <t>勞保單位</t>
    </r>
    <phoneticPr fontId="6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</si>
  <si>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6" type="noConversion"/>
  </si>
  <si>
    <r>
      <rPr>
        <sz val="10"/>
        <color indexed="8"/>
        <rFont val="新細明體"/>
        <family val="1"/>
        <charset val="136"/>
      </rPr>
      <t>勞保單位</t>
    </r>
    <phoneticPr fontId="6" type="noConversion"/>
  </si>
  <si>
    <r>
      <rPr>
        <sz val="10"/>
        <color indexed="8"/>
        <rFont val="新細明體"/>
        <family val="1"/>
        <charset val="136"/>
      </rPr>
      <t>普就保</t>
    </r>
    <phoneticPr fontId="6" type="noConversion"/>
  </si>
  <si>
    <r>
      <rPr>
        <sz val="10"/>
        <color indexed="8"/>
        <rFont val="新細明體"/>
        <family val="1"/>
        <charset val="136"/>
      </rPr>
      <t>職災</t>
    </r>
    <phoneticPr fontId="6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</si>
  <si>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6" type="noConversion"/>
  </si>
  <si>
    <r>
      <rPr>
        <sz val="10"/>
        <color indexed="8"/>
        <rFont val="新細明體"/>
        <family val="1"/>
        <charset val="136"/>
      </rPr>
      <t>勞保個人</t>
    </r>
    <phoneticPr fontId="6" type="noConversion"/>
  </si>
  <si>
    <r>
      <rPr>
        <sz val="10"/>
        <rFont val="新細明體"/>
        <family val="1"/>
        <charset val="136"/>
      </rPr>
      <t>投保額</t>
    </r>
    <phoneticPr fontId="6" type="noConversion"/>
  </si>
  <si>
    <r>
      <rPr>
        <sz val="10"/>
        <rFont val="新細明體"/>
        <family val="1"/>
        <charset val="136"/>
      </rPr>
      <t>類別／天數</t>
    </r>
    <phoneticPr fontId="6" type="noConversion"/>
  </si>
  <si>
    <t>勞保個人</t>
  </si>
  <si>
    <t>勞保單位</t>
  </si>
  <si>
    <t>普就保</t>
    <phoneticPr fontId="6" type="noConversion"/>
  </si>
  <si>
    <t>普就保</t>
  </si>
  <si>
    <t>全民健康保險保險費負擔金額表(三)</t>
    <phoneticPr fontId="6" type="noConversion"/>
  </si>
  <si>
    <t>﹝公、民營事業、機構及有一定雇主之受雇者適用﹞</t>
    <phoneticPr fontId="6" type="noConversion"/>
  </si>
  <si>
    <t>單位：新台幣元</t>
  </si>
  <si>
    <t>投保金額等級</t>
    <phoneticPr fontId="6" type="noConversion"/>
  </si>
  <si>
    <t>月投保金額</t>
    <phoneticPr fontId="6" type="noConversion"/>
  </si>
  <si>
    <t>被保險人及眷屬負擔金額﹝負擔比率30%﹞</t>
  </si>
  <si>
    <t>投保單位負擔金額﹝負擔比率60%﹞</t>
    <phoneticPr fontId="6" type="noConversion"/>
  </si>
  <si>
    <t>政府補助金額﹝補助比率10%﹞</t>
    <phoneticPr fontId="6" type="noConversion"/>
  </si>
  <si>
    <t>本人</t>
    <phoneticPr fontId="6" type="noConversion"/>
  </si>
  <si>
    <t>本人+１眷口</t>
    <phoneticPr fontId="6" type="noConversion"/>
  </si>
  <si>
    <t>本人+２眷口</t>
    <phoneticPr fontId="6" type="noConversion"/>
  </si>
  <si>
    <t>本人+３眷口</t>
    <phoneticPr fontId="6" type="noConversion"/>
  </si>
  <si>
    <t>109年1月1日起實施</t>
    <phoneticPr fontId="6" type="noConversion"/>
  </si>
  <si>
    <t xml:space="preserve">                         承保組製表</t>
    <phoneticPr fontId="6" type="noConversion"/>
  </si>
  <si>
    <r>
      <t>註:1.自109年1月1日起配合基本工資調整，第一級調整為23,800元</t>
    </r>
    <r>
      <rPr>
        <b/>
        <sz val="12"/>
        <color rgb="FF0000CC"/>
        <rFont val="新細明體"/>
        <family val="1"/>
        <charset val="136"/>
      </rPr>
      <t>。</t>
    </r>
    <phoneticPr fontId="6" type="noConversion"/>
  </si>
  <si>
    <t xml:space="preserve">    2.自109年1月1日起調整平均眷口數為0.58人，投保單位負擔金額含本人
       及平均眷屬人數0.58人,合計1.58人。</t>
    <phoneticPr fontId="6" type="noConversion"/>
  </si>
  <si>
    <t xml:space="preserve">    3.自105年1月1日起費率調整為4.69％。</t>
    <phoneticPr fontId="6" type="noConversion"/>
  </si>
  <si>
    <r>
      <t>學生兼任助理勞健保、勞退金費用表</t>
    </r>
    <r>
      <rPr>
        <b/>
        <sz val="18"/>
        <color theme="1"/>
        <rFont val="標楷體"/>
        <family val="4"/>
        <charset val="136"/>
      </rPr>
      <t>_按</t>
    </r>
    <r>
      <rPr>
        <b/>
        <sz val="22"/>
        <color rgb="FFFF0000"/>
        <rFont val="標楷體"/>
        <family val="4"/>
        <charset val="136"/>
      </rPr>
      <t>月</t>
    </r>
    <r>
      <rPr>
        <b/>
        <sz val="18"/>
        <color theme="1"/>
        <rFont val="標楷體"/>
        <family val="4"/>
        <charset val="136"/>
      </rPr>
      <t>投保者</t>
    </r>
    <phoneticPr fontId="4" type="noConversion"/>
  </si>
  <si>
    <t>平均
月支薪</t>
    <phoneticPr fontId="4" type="noConversion"/>
  </si>
  <si>
    <r>
      <rPr>
        <b/>
        <sz val="12"/>
        <color theme="1"/>
        <rFont val="標楷體"/>
        <family val="4"/>
        <charset val="136"/>
      </rPr>
      <t>月投保金額</t>
    </r>
    <r>
      <rPr>
        <b/>
        <sz val="12"/>
        <color theme="1"/>
        <rFont val="Tahoma"/>
        <family val="2"/>
      </rPr>
      <t>(</t>
    </r>
    <r>
      <rPr>
        <b/>
        <sz val="12"/>
        <color theme="1"/>
        <rFont val="標楷體"/>
        <family val="4"/>
        <charset val="136"/>
      </rPr>
      <t>元</t>
    </r>
    <r>
      <rPr>
        <b/>
        <sz val="12"/>
        <color theme="1"/>
        <rFont val="Tahoma"/>
        <family val="2"/>
      </rPr>
      <t>)</t>
    </r>
    <phoneticPr fontId="4" type="noConversion"/>
  </si>
  <si>
    <t>當月
投保
日數</t>
    <phoneticPr fontId="4" type="noConversion"/>
  </si>
  <si>
    <t>個人
負擔保費</t>
    <phoneticPr fontId="4" type="noConversion"/>
  </si>
  <si>
    <t>雇主
負擔保費</t>
    <phoneticPr fontId="4" type="noConversion"/>
  </si>
  <si>
    <t>個人
實領</t>
    <phoneticPr fontId="4" type="noConversion"/>
  </si>
  <si>
    <t>雇主
實支</t>
    <phoneticPr fontId="4" type="noConversion"/>
  </si>
  <si>
    <t>備註</t>
    <phoneticPr fontId="4" type="noConversion"/>
  </si>
  <si>
    <t>勞保</t>
    <phoneticPr fontId="4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</si>
  <si>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在</t>
    </r>
    <r>
      <rPr>
        <sz val="12"/>
        <color theme="1"/>
        <rFont val="標楷體"/>
        <family val="4"/>
        <charset val="136"/>
      </rPr>
      <t>本校加保健保</t>
    </r>
    <phoneticPr fontId="4" type="noConversion"/>
  </si>
  <si>
    <t>健保</t>
    <phoneticPr fontId="4" type="noConversion"/>
  </si>
  <si>
    <t>勞退</t>
    <phoneticPr fontId="4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</si>
  <si>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不在</t>
    </r>
    <r>
      <rPr>
        <sz val="12"/>
        <color theme="1"/>
        <rFont val="標楷體"/>
        <family val="4"/>
        <charset val="136"/>
      </rPr>
      <t>本校加保健保</t>
    </r>
    <phoneticPr fontId="4" type="noConversion"/>
  </si>
  <si>
    <t>小計</t>
    <phoneticPr fontId="4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</si>
  <si>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在</t>
    </r>
    <r>
      <rPr>
        <sz val="12"/>
        <color theme="1"/>
        <rFont val="標楷體"/>
        <family val="4"/>
        <charset val="136"/>
      </rPr>
      <t>本校加保健保</t>
    </r>
    <phoneticPr fontId="4" type="noConversion"/>
  </si>
  <si>
    <t>勞退</t>
    <phoneticPr fontId="4" type="noConversion"/>
  </si>
  <si>
    <t>小計</t>
    <phoneticPr fontId="4" type="noConversion"/>
  </si>
  <si>
    <t>小計</t>
    <phoneticPr fontId="4" type="noConversion"/>
  </si>
  <si>
    <t>備註：</t>
    <phoneticPr fontId="4" type="noConversion"/>
  </si>
  <si>
    <r>
      <t>1.</t>
    </r>
    <r>
      <rPr>
        <sz val="12"/>
        <color theme="1"/>
        <rFont val="標楷體"/>
        <family val="4"/>
        <charset val="136"/>
      </rPr>
      <t>在學的工讀生，得比照「部分工時認定原則」之規定，視其每週工作時數、到職狀況，在工讀機構參加全民健康保險。每個工作日到工者，無論每日工作時數若干，均視為輪派定時到工之勞工，視同專任員工，應由工讀機構為其投保。非每個工作日到工者，其每週工作時數滿十二小時以上（含十二小時），視同專任員工，應由工讀機構為其投保。</t>
    </r>
    <phoneticPr fontId="4" type="noConversion"/>
  </si>
  <si>
    <r>
      <t>2.</t>
    </r>
    <r>
      <rPr>
        <sz val="12"/>
        <color theme="1"/>
        <rFont val="標楷體"/>
        <family val="4"/>
        <charset val="136"/>
      </rPr>
      <t>按日加保者，須到職當日申報加保，離職當日申報退保，並以同一工作等級員工之月薪資總額申報勞保投保薪資。</t>
    </r>
    <r>
      <rPr>
        <b/>
        <sz val="12"/>
        <color theme="1"/>
        <rFont val="Tahoma"/>
        <family val="2"/>
      </rPr>
      <t/>
    </r>
    <phoneticPr fontId="4" type="noConversion"/>
  </si>
  <si>
    <r>
      <t>學生兼任助理勞健保、勞退金費用表</t>
    </r>
    <r>
      <rPr>
        <b/>
        <sz val="18"/>
        <color theme="1"/>
        <rFont val="標楷體"/>
        <family val="4"/>
        <charset val="136"/>
      </rPr>
      <t>_按</t>
    </r>
    <r>
      <rPr>
        <b/>
        <sz val="22"/>
        <color rgb="FFFF0000"/>
        <rFont val="標楷體"/>
        <family val="4"/>
        <charset val="136"/>
      </rPr>
      <t>日</t>
    </r>
    <r>
      <rPr>
        <b/>
        <sz val="18"/>
        <color theme="1"/>
        <rFont val="標楷體"/>
        <family val="4"/>
        <charset val="136"/>
      </rPr>
      <t>投保者</t>
    </r>
    <phoneticPr fontId="4" type="noConversion"/>
  </si>
  <si>
    <r>
      <rPr>
        <b/>
        <sz val="12"/>
        <color rgb="FFFF0000"/>
        <rFont val="標楷體"/>
        <family val="4"/>
        <charset val="136"/>
      </rPr>
      <t xml:space="preserve">日薪
</t>
    </r>
    <r>
      <rPr>
        <b/>
        <sz val="10"/>
        <color rgb="FFFF0000"/>
        <rFont val="Tahoma"/>
        <family val="2"/>
      </rPr>
      <t>(</t>
    </r>
    <r>
      <rPr>
        <b/>
        <sz val="10"/>
        <color rgb="FFFF0000"/>
        <rFont val="標楷體"/>
        <family val="4"/>
        <charset val="136"/>
      </rPr>
      <t>得以時薪</t>
    </r>
    <r>
      <rPr>
        <b/>
        <sz val="10"/>
        <color rgb="FFFF0000"/>
        <rFont val="Tahoma"/>
        <family val="2"/>
      </rPr>
      <t>*8</t>
    </r>
    <r>
      <rPr>
        <b/>
        <sz val="10"/>
        <color rgb="FFFF0000"/>
        <rFont val="標楷體"/>
        <family val="4"/>
        <charset val="136"/>
      </rPr>
      <t>小時或該日薪資計算</t>
    </r>
    <r>
      <rPr>
        <b/>
        <sz val="10"/>
        <color rgb="FFFF0000"/>
        <rFont val="Tahoma"/>
        <family val="2"/>
      </rPr>
      <t>)</t>
    </r>
    <phoneticPr fontId="4" type="noConversion"/>
  </si>
  <si>
    <r>
      <rPr>
        <b/>
        <sz val="12"/>
        <color theme="1"/>
        <rFont val="標楷體"/>
        <family val="4"/>
        <charset val="136"/>
      </rPr>
      <t>月投保金額</t>
    </r>
    <r>
      <rPr>
        <b/>
        <sz val="12"/>
        <color theme="1"/>
        <rFont val="Tahoma"/>
        <family val="2"/>
      </rPr>
      <t>(</t>
    </r>
    <r>
      <rPr>
        <b/>
        <sz val="12"/>
        <color theme="1"/>
        <rFont val="標楷體"/>
        <family val="4"/>
        <charset val="136"/>
      </rPr>
      <t>元</t>
    </r>
    <r>
      <rPr>
        <b/>
        <sz val="12"/>
        <color theme="1"/>
        <rFont val="Tahoma"/>
        <family val="2"/>
      </rPr>
      <t xml:space="preserve">)
</t>
    </r>
    <r>
      <rPr>
        <b/>
        <sz val="10"/>
        <color theme="1"/>
        <rFont val="標楷體"/>
        <family val="4"/>
        <charset val="136"/>
      </rPr>
      <t>以日薪</t>
    </r>
    <r>
      <rPr>
        <b/>
        <sz val="10"/>
        <color theme="1"/>
        <rFont val="Tahoma"/>
        <family val="2"/>
      </rPr>
      <t>×30</t>
    </r>
    <r>
      <rPr>
        <b/>
        <sz val="10"/>
        <color theme="1"/>
        <rFont val="標楷體"/>
        <family val="4"/>
        <charset val="136"/>
      </rPr>
      <t>，換算為月薪資</t>
    </r>
    <phoneticPr fontId="4" type="noConversion"/>
  </si>
  <si>
    <t>當月
投保
日數</t>
    <phoneticPr fontId="4" type="noConversion"/>
  </si>
  <si>
    <t>個人
負擔保費</t>
    <phoneticPr fontId="4" type="noConversion"/>
  </si>
  <si>
    <t>雇主
負擔保費</t>
    <phoneticPr fontId="4" type="noConversion"/>
  </si>
  <si>
    <t>個人
實領</t>
    <phoneticPr fontId="4" type="noConversion"/>
  </si>
  <si>
    <t>雇主
實支</t>
    <phoneticPr fontId="4" type="noConversion"/>
  </si>
  <si>
    <t>備註</t>
    <phoneticPr fontId="4" type="noConversion"/>
  </si>
  <si>
    <t>類別</t>
    <phoneticPr fontId="4" type="noConversion"/>
  </si>
  <si>
    <t>投保額</t>
    <phoneticPr fontId="4" type="noConversion"/>
  </si>
  <si>
    <t>勞保</t>
    <phoneticPr fontId="4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</si>
  <si>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在</t>
    </r>
    <r>
      <rPr>
        <sz val="12"/>
        <color theme="1"/>
        <rFont val="標楷體"/>
        <family val="4"/>
        <charset val="136"/>
      </rPr>
      <t>本校加保健保</t>
    </r>
    <phoneticPr fontId="4" type="noConversion"/>
  </si>
  <si>
    <t>健保</t>
    <phoneticPr fontId="4" type="noConversion"/>
  </si>
  <si>
    <t>勞退</t>
    <phoneticPr fontId="4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</si>
  <si>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不在</t>
    </r>
    <r>
      <rPr>
        <sz val="12"/>
        <color theme="1"/>
        <rFont val="標楷體"/>
        <family val="4"/>
        <charset val="136"/>
      </rPr>
      <t>本校加保健保</t>
    </r>
    <phoneticPr fontId="4" type="noConversion"/>
  </si>
  <si>
    <t>小計</t>
    <phoneticPr fontId="4" type="noConversion"/>
  </si>
  <si>
    <t>勞保</t>
    <phoneticPr fontId="4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</si>
  <si>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在</t>
    </r>
    <r>
      <rPr>
        <sz val="12"/>
        <color theme="1"/>
        <rFont val="標楷體"/>
        <family val="4"/>
        <charset val="136"/>
      </rPr>
      <t>本校加保健保</t>
    </r>
    <phoneticPr fontId="4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</si>
  <si>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不在</t>
    </r>
    <r>
      <rPr>
        <sz val="12"/>
        <color theme="1"/>
        <rFont val="標楷體"/>
        <family val="4"/>
        <charset val="136"/>
      </rPr>
      <t>本校加保健保</t>
    </r>
    <phoneticPr fontId="4" type="noConversion"/>
  </si>
  <si>
    <t>勞保</t>
    <phoneticPr fontId="4" type="noConversion"/>
  </si>
  <si>
    <t>健保</t>
    <phoneticPr fontId="4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</si>
  <si>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不在</t>
    </r>
    <r>
      <rPr>
        <sz val="12"/>
        <color theme="1"/>
        <rFont val="標楷體"/>
        <family val="4"/>
        <charset val="136"/>
      </rPr>
      <t>本校加保健保</t>
    </r>
    <phoneticPr fontId="4" type="noConversion"/>
  </si>
  <si>
    <t>備註：</t>
    <phoneticPr fontId="4" type="noConversion"/>
  </si>
  <si>
    <r>
      <t>1.</t>
    </r>
    <r>
      <rPr>
        <sz val="12"/>
        <color theme="1"/>
        <rFont val="標楷體"/>
        <family val="4"/>
        <charset val="136"/>
      </rPr>
      <t>在學的工讀生，得比照「部分工時認定原則」之規定，視其每週工作時數、到職狀況，在工讀機構參加全民健康保險。每個工作日到工者，無論每日工作時數若干，均視為輪派定時到工之勞工，視同專任員工，應由工讀機構為其投保。非每個工作日到工者，其每週工作時數滿十二小時以上（含十二小時），視同專任員工，應由工讀機構為其投保。</t>
    </r>
    <phoneticPr fontId="4" type="noConversion"/>
  </si>
  <si>
    <r>
      <t>2.</t>
    </r>
    <r>
      <rPr>
        <sz val="12"/>
        <color theme="1"/>
        <rFont val="標楷體"/>
        <family val="4"/>
        <charset val="136"/>
      </rPr>
      <t>按日加保者，須到職當日申報加保，離職當日申報退保，並以同一工作等級員工之月薪資總額申報勞保投保薪資。</t>
    </r>
    <r>
      <rPr>
        <b/>
        <sz val="12"/>
        <color theme="1"/>
        <rFont val="Tahoma"/>
        <family val="2"/>
      </rPr>
      <t/>
    </r>
    <phoneticPr fontId="4" type="noConversion"/>
  </si>
  <si>
    <t>勞工退休金月提繳分級表</t>
  </si>
  <si>
    <r>
      <t>中華民國108</t>
    </r>
    <r>
      <rPr>
        <b/>
        <sz val="11"/>
        <color rgb="FF000000"/>
        <rFont val="標楷體"/>
        <family val="4"/>
        <charset val="136"/>
      </rPr>
      <t>年10月30日勞動部勞動福3字第1080136084號令修</t>
    </r>
    <r>
      <rPr>
        <b/>
        <sz val="11"/>
        <color theme="1"/>
        <rFont val="標楷體"/>
        <family val="4"/>
        <charset val="136"/>
      </rPr>
      <t>正發布，自109年1月1日生效</t>
    </r>
  </si>
  <si>
    <t>級距</t>
  </si>
  <si>
    <t>級</t>
  </si>
  <si>
    <t>實際工資/執行業務所得</t>
  </si>
  <si>
    <t>月提繳工資/月提繳執行業務所得</t>
  </si>
  <si>
    <t>第1組</t>
  </si>
  <si>
    <t>1,500元以下</t>
  </si>
  <si>
    <t>1,500元</t>
  </si>
  <si>
    <t>43,901元至45,800元</t>
  </si>
  <si>
    <t>45,800元</t>
  </si>
  <si>
    <t>1,501元至3,000元</t>
  </si>
  <si>
    <t>3,000元</t>
  </si>
  <si>
    <t>第7組</t>
  </si>
  <si>
    <t>45,801元至48,200元</t>
  </si>
  <si>
    <t>48,200元</t>
  </si>
  <si>
    <t>3,001元至4,500元</t>
  </si>
  <si>
    <t>4,500元</t>
  </si>
  <si>
    <t>48,201元至50,600元</t>
  </si>
  <si>
    <t>50,600元</t>
  </si>
  <si>
    <t>4,501元至6,000元</t>
  </si>
  <si>
    <t>6,000元</t>
  </si>
  <si>
    <t>50,601元至53,000元</t>
  </si>
  <si>
    <t>53,000元</t>
  </si>
  <si>
    <t>6,001元至7,500元</t>
  </si>
  <si>
    <t>7,500元</t>
  </si>
  <si>
    <t>53,001元至55,400元</t>
  </si>
  <si>
    <t>55,400元</t>
  </si>
  <si>
    <t>第2組</t>
  </si>
  <si>
    <t>7,501元至8,700元</t>
  </si>
  <si>
    <t>8,700元</t>
  </si>
  <si>
    <t>55,401元至57,800元</t>
  </si>
  <si>
    <t>57,800元</t>
  </si>
  <si>
    <t>8,701元至9,900元</t>
  </si>
  <si>
    <t>9,900元</t>
  </si>
  <si>
    <t>第8組</t>
  </si>
  <si>
    <t>57,801元至60,800元</t>
  </si>
  <si>
    <t>60,800元</t>
  </si>
  <si>
    <t>9,901元至11,100元</t>
  </si>
  <si>
    <t>11,100元</t>
  </si>
  <si>
    <t>60,801元至63,800元</t>
  </si>
  <si>
    <t>63,800元</t>
  </si>
  <si>
    <t>11,101元至12,540元</t>
  </si>
  <si>
    <t>12,540元</t>
  </si>
  <si>
    <t>63,801元至66,800元</t>
  </si>
  <si>
    <t>66,800元</t>
  </si>
  <si>
    <t>12,541元至13,500元</t>
  </si>
  <si>
    <t>13,500元</t>
  </si>
  <si>
    <t>66,801元至69,800元</t>
  </si>
  <si>
    <t>69,800元</t>
  </si>
  <si>
    <t>第3組</t>
  </si>
  <si>
    <t>13,501元至15,840元</t>
  </si>
  <si>
    <t>15,840元</t>
  </si>
  <si>
    <t>69,801元至72,800元</t>
  </si>
  <si>
    <t>72,800元</t>
  </si>
  <si>
    <t>15,841元至16,500元</t>
  </si>
  <si>
    <t>16,500元</t>
  </si>
  <si>
    <t>第9組</t>
  </si>
  <si>
    <t>72,801元至76,500元</t>
  </si>
  <si>
    <t>76,500元</t>
  </si>
  <si>
    <t>16,501元至17,280元</t>
  </si>
  <si>
    <t>17,280元</t>
  </si>
  <si>
    <t>76,501元至80,200元</t>
  </si>
  <si>
    <t>80,200元</t>
  </si>
  <si>
    <t>17,281元至17,880元</t>
  </si>
  <si>
    <t>17,880元</t>
  </si>
  <si>
    <t>80,201元至83,900元</t>
  </si>
  <si>
    <t>83,900元</t>
  </si>
  <si>
    <t>17,881元至19,047元</t>
  </si>
  <si>
    <t>19,047元</t>
  </si>
  <si>
    <t>83,901元至87,600元</t>
  </si>
  <si>
    <t>87,600元</t>
  </si>
  <si>
    <t>19,048元至20,008元</t>
  </si>
  <si>
    <t>20,008元</t>
  </si>
  <si>
    <t>第10組</t>
  </si>
  <si>
    <t>87,601元至92,100元</t>
  </si>
  <si>
    <t>92,100元</t>
  </si>
  <si>
    <t>20,009元至21,009元</t>
  </si>
  <si>
    <t>21,009元</t>
  </si>
  <si>
    <t>92,101元至96,600元</t>
  </si>
  <si>
    <t>96,600元</t>
  </si>
  <si>
    <t>21,010元至22,000元</t>
  </si>
  <si>
    <t>22,000元</t>
  </si>
  <si>
    <t>96,601元至101,100元</t>
  </si>
  <si>
    <t>101,100元</t>
  </si>
  <si>
    <t>22,001元至23,100元</t>
  </si>
  <si>
    <t>23,100元</t>
  </si>
  <si>
    <t>101,101元至105,600元</t>
  </si>
  <si>
    <t>105,600元</t>
  </si>
  <si>
    <t>23,101元至23,800元</t>
  </si>
  <si>
    <t>23,800元</t>
  </si>
  <si>
    <t>105,601元至110,100元</t>
  </si>
  <si>
    <t>110,100元</t>
  </si>
  <si>
    <t>第4組</t>
  </si>
  <si>
    <t>23,801元至24,000元</t>
  </si>
  <si>
    <t>24,000元</t>
  </si>
  <si>
    <t>第11組</t>
  </si>
  <si>
    <t>110,101元至115,500元</t>
  </si>
  <si>
    <t>115,500元</t>
  </si>
  <si>
    <t>24,001元至25,200元</t>
  </si>
  <si>
    <t>25,200元</t>
  </si>
  <si>
    <t>115,501元至120,900元</t>
  </si>
  <si>
    <t>120,900元</t>
  </si>
  <si>
    <t>25,201元至26,400元</t>
  </si>
  <si>
    <t>26,400元</t>
  </si>
  <si>
    <t>120,901元至126,300元</t>
  </si>
  <si>
    <t>126,300元</t>
  </si>
  <si>
    <t>26,401元至27,600元</t>
  </si>
  <si>
    <t>27,600元</t>
  </si>
  <si>
    <t>126,301元至131,700元</t>
  </si>
  <si>
    <t>131,700元</t>
  </si>
  <si>
    <t>27,601元至28,800元</t>
  </si>
  <si>
    <t>28,800元</t>
  </si>
  <si>
    <t>131,701元至137,100元</t>
  </si>
  <si>
    <t>137,100元</t>
  </si>
  <si>
    <t>第5組</t>
  </si>
  <si>
    <t>28,801元至30,300元</t>
  </si>
  <si>
    <t>30,300元</t>
  </si>
  <si>
    <t>137,101元至142,500元</t>
  </si>
  <si>
    <t>142,500元</t>
  </si>
  <si>
    <t>30,301元至31,800元</t>
  </si>
  <si>
    <t>31,800元</t>
  </si>
  <si>
    <t>142,501元至147,900元</t>
  </si>
  <si>
    <t>147,900元</t>
  </si>
  <si>
    <t>31,801元至33,300元</t>
  </si>
  <si>
    <t>33,300元</t>
  </si>
  <si>
    <t>147,901元以上</t>
  </si>
  <si>
    <t>150,000元</t>
  </si>
  <si>
    <t>33,301元至34,800元</t>
  </si>
  <si>
    <t>34,800元</t>
  </si>
  <si>
    <t>備註：</t>
  </si>
  <si>
    <t>一、本表依勞工退休金條例第十四條第五項規定訂定之。</t>
  </si>
  <si>
    <t>二、本表月提繳工資/月提繳執行業務所得金額以新臺幣元為單位，角以下四捨五入。</t>
  </si>
  <si>
    <t>34,801元至36,300元</t>
  </si>
  <si>
    <t>36,300元</t>
  </si>
  <si>
    <t>第6組</t>
  </si>
  <si>
    <t>36,301元至38,200元</t>
  </si>
  <si>
    <t>38,200元</t>
  </si>
  <si>
    <t>38,201元至40,100元</t>
  </si>
  <si>
    <t>40,100元</t>
  </si>
  <si>
    <t>40,101元至42,000元</t>
  </si>
  <si>
    <t>42,000元</t>
  </si>
  <si>
    <t>42,001元至43,900元</t>
  </si>
  <si>
    <t>43,900元</t>
  </si>
  <si>
    <t>月提繳工資</t>
  </si>
  <si>
    <t>月提繳金額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</si>
</sst>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"/>
    <numFmt numFmtId="177" formatCode="_(* #,##0_);_(* \(#,##0\);_(* &quot;-&quot;_);_(@_)"/>
    <numFmt numFmtId="178" formatCode="#,##0_);[Red]\(#,##0\)"/>
  </numFmts>
  <fonts count="4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ahoma"/>
      <family val="2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Tahoma"/>
      <family val="2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  <font>
      <b/>
      <sz val="12"/>
      <color rgb="FF0000FF"/>
      <name val="新細明體"/>
      <family val="1"/>
      <charset val="136"/>
      <scheme val="minor"/>
    </font>
    <font>
      <b/>
      <sz val="2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sz val="22"/>
      <color theme="1"/>
      <name val="華康隸書體W3(P)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Tahoma"/>
      <family val="2"/>
    </font>
    <font>
      <b/>
      <sz val="12"/>
      <color theme="1"/>
      <name val="標楷體"/>
      <family val="4"/>
      <charset val="136"/>
    </font>
    <font>
      <b/>
      <sz val="12"/>
      <color rgb="FFFF0000"/>
      <name val="Tahoma"/>
      <family val="2"/>
    </font>
    <font>
      <sz val="12"/>
      <color theme="1"/>
      <name val="標楷體"/>
      <family val="4"/>
      <charset val="136"/>
    </font>
    <font>
      <sz val="12"/>
      <color theme="1"/>
      <name val="Tahoma"/>
      <family val="2"/>
    </font>
    <font>
      <b/>
      <u/>
      <sz val="12"/>
      <color theme="1"/>
      <name val="標楷體"/>
      <family val="4"/>
      <charset val="136"/>
    </font>
    <font>
      <b/>
      <sz val="10"/>
      <color rgb="FFFF0000"/>
      <name val="Tahoma"/>
      <family val="2"/>
    </font>
    <font>
      <b/>
      <sz val="10"/>
      <color rgb="FFFF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ahoma"/>
      <family val="2"/>
    </font>
    <font>
      <sz val="10"/>
      <color theme="1"/>
      <name val="標楷體"/>
      <family val="4"/>
      <charset val="136"/>
    </font>
    <font>
      <sz val="12"/>
      <color rgb="FF000000"/>
      <name val="Arial"/>
      <family val="2"/>
    </font>
    <font>
      <b/>
      <sz val="2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theme="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</cellStyleXfs>
  <cellXfs count="25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/>
    </xf>
    <xf numFmtId="176" fontId="7" fillId="3" borderId="5" xfId="2" applyNumberFormat="1" applyFont="1" applyFill="1" applyBorder="1" applyAlignment="1">
      <alignment horizontal="center" vertical="center"/>
    </xf>
    <xf numFmtId="176" fontId="7" fillId="3" borderId="6" xfId="2" applyNumberFormat="1" applyFont="1" applyFill="1" applyBorder="1" applyAlignment="1">
      <alignment horizontal="center" vertical="center"/>
    </xf>
    <xf numFmtId="0" fontId="3" fillId="0" borderId="0" xfId="2" applyFont="1" applyFill="1"/>
    <xf numFmtId="0" fontId="7" fillId="0" borderId="8" xfId="2" applyFont="1" applyBorder="1" applyAlignment="1">
      <alignment horizontal="center" vertical="center"/>
    </xf>
    <xf numFmtId="176" fontId="7" fillId="0" borderId="8" xfId="2" applyNumberFormat="1" applyFont="1" applyBorder="1" applyAlignment="1">
      <alignment horizontal="center" vertical="center"/>
    </xf>
    <xf numFmtId="176" fontId="7" fillId="0" borderId="9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/>
    </xf>
    <xf numFmtId="0" fontId="3" fillId="0" borderId="0" xfId="2" applyFont="1"/>
    <xf numFmtId="0" fontId="7" fillId="4" borderId="8" xfId="2" applyFont="1" applyFill="1" applyBorder="1" applyAlignment="1">
      <alignment horizont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9" xfId="2" applyNumberFormat="1" applyFont="1" applyFill="1" applyBorder="1" applyAlignment="1">
      <alignment horizontal="center" vertical="center"/>
    </xf>
    <xf numFmtId="0" fontId="7" fillId="5" borderId="11" xfId="2" applyFont="1" applyFill="1" applyBorder="1" applyAlignment="1">
      <alignment horizontal="center"/>
    </xf>
    <xf numFmtId="176" fontId="7" fillId="5" borderId="11" xfId="2" applyNumberFormat="1" applyFont="1" applyFill="1" applyBorder="1" applyAlignment="1">
      <alignment horizontal="center" vertical="center"/>
    </xf>
    <xf numFmtId="176" fontId="7" fillId="5" borderId="12" xfId="2" applyNumberFormat="1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/>
    </xf>
    <xf numFmtId="176" fontId="7" fillId="3" borderId="14" xfId="2" applyNumberFormat="1" applyFont="1" applyFill="1" applyBorder="1" applyAlignment="1">
      <alignment horizontal="center" vertical="center"/>
    </xf>
    <xf numFmtId="176" fontId="7" fillId="3" borderId="15" xfId="2" applyNumberFormat="1" applyFont="1" applyFill="1" applyBorder="1" applyAlignment="1">
      <alignment horizontal="center" vertical="center"/>
    </xf>
    <xf numFmtId="0" fontId="7" fillId="5" borderId="17" xfId="2" applyFont="1" applyFill="1" applyBorder="1" applyAlignment="1">
      <alignment horizontal="center"/>
    </xf>
    <xf numFmtId="176" fontId="7" fillId="5" borderId="17" xfId="2" applyNumberFormat="1" applyFont="1" applyFill="1" applyBorder="1" applyAlignment="1">
      <alignment horizontal="center" vertical="center"/>
    </xf>
    <xf numFmtId="176" fontId="7" fillId="5" borderId="18" xfId="2" applyNumberFormat="1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/>
    </xf>
    <xf numFmtId="176" fontId="7" fillId="4" borderId="17" xfId="2" applyNumberFormat="1" applyFont="1" applyFill="1" applyBorder="1" applyAlignment="1">
      <alignment horizontal="center" vertical="center"/>
    </xf>
    <xf numFmtId="176" fontId="7" fillId="4" borderId="18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176" fontId="7" fillId="2" borderId="7" xfId="2" applyNumberFormat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176" fontId="7" fillId="3" borderId="8" xfId="2" applyNumberFormat="1" applyFont="1" applyFill="1" applyBorder="1" applyAlignment="1">
      <alignment horizontal="center" vertical="center"/>
    </xf>
    <xf numFmtId="176" fontId="7" fillId="3" borderId="9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176" fontId="3" fillId="0" borderId="0" xfId="2" applyNumberFormat="1" applyFont="1" applyFill="1"/>
    <xf numFmtId="176" fontId="7" fillId="2" borderId="16" xfId="2" applyNumberFormat="1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/>
    </xf>
    <xf numFmtId="176" fontId="7" fillId="3" borderId="17" xfId="2" applyNumberFormat="1" applyFont="1" applyFill="1" applyBorder="1" applyAlignment="1">
      <alignment horizontal="center" vertical="center"/>
    </xf>
    <xf numFmtId="176" fontId="7" fillId="3" borderId="18" xfId="2" applyNumberFormat="1" applyFont="1" applyFill="1" applyBorder="1" applyAlignment="1">
      <alignment horizontal="center" vertical="center"/>
    </xf>
    <xf numFmtId="176" fontId="7" fillId="2" borderId="10" xfId="2" applyNumberFormat="1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176" fontId="7" fillId="3" borderId="11" xfId="2" applyNumberFormat="1" applyFont="1" applyFill="1" applyBorder="1" applyAlignment="1">
      <alignment horizontal="center" vertical="center"/>
    </xf>
    <xf numFmtId="176" fontId="7" fillId="3" borderId="12" xfId="2" applyNumberFormat="1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/>
    </xf>
    <xf numFmtId="0" fontId="7" fillId="4" borderId="11" xfId="2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176" fontId="7" fillId="0" borderId="17" xfId="2" applyNumberFormat="1" applyFont="1" applyBorder="1" applyAlignment="1">
      <alignment horizontal="center" vertical="center"/>
    </xf>
    <xf numFmtId="176" fontId="7" fillId="0" borderId="18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12" xfId="2" applyNumberFormat="1" applyFont="1" applyBorder="1" applyAlignment="1">
      <alignment horizontal="center" vertical="center"/>
    </xf>
    <xf numFmtId="0" fontId="10" fillId="7" borderId="0" xfId="3" applyFont="1" applyFill="1"/>
    <xf numFmtId="0" fontId="11" fillId="7" borderId="0" xfId="3" applyFont="1" applyFill="1" applyBorder="1" applyAlignment="1">
      <alignment horizontal="centerContinuous"/>
    </xf>
    <xf numFmtId="0" fontId="10" fillId="7" borderId="0" xfId="3" applyFont="1" applyFill="1" applyBorder="1" applyAlignment="1">
      <alignment horizontal="centerContinuous"/>
    </xf>
    <xf numFmtId="0" fontId="12" fillId="7" borderId="0" xfId="3" applyFont="1" applyFill="1" applyBorder="1" applyAlignment="1">
      <alignment horizontal="right"/>
    </xf>
    <xf numFmtId="0" fontId="12" fillId="7" borderId="8" xfId="3" applyFont="1" applyFill="1" applyBorder="1" applyAlignment="1">
      <alignment horizontal="center" vertical="center" wrapText="1"/>
    </xf>
    <xf numFmtId="0" fontId="12" fillId="7" borderId="27" xfId="3" applyFont="1" applyFill="1" applyBorder="1" applyAlignment="1">
      <alignment horizontal="center" vertical="center"/>
    </xf>
    <xf numFmtId="0" fontId="12" fillId="7" borderId="8" xfId="3" applyFont="1" applyFill="1" applyBorder="1" applyAlignment="1">
      <alignment horizontal="center" vertical="center"/>
    </xf>
    <xf numFmtId="0" fontId="10" fillId="7" borderId="0" xfId="4" applyFont="1" applyFill="1"/>
    <xf numFmtId="0" fontId="10" fillId="7" borderId="13" xfId="3" applyFont="1" applyFill="1" applyBorder="1" applyAlignment="1">
      <alignment horizontal="center"/>
    </xf>
    <xf numFmtId="177" fontId="13" fillId="7" borderId="28" xfId="5" applyFont="1" applyFill="1" applyBorder="1" applyAlignment="1">
      <alignment horizontal="center"/>
    </xf>
    <xf numFmtId="0" fontId="13" fillId="7" borderId="14" xfId="3" applyFont="1" applyFill="1" applyBorder="1" applyAlignment="1">
      <alignment horizontal="center"/>
    </xf>
    <xf numFmtId="0" fontId="13" fillId="7" borderId="29" xfId="3" applyFont="1" applyFill="1" applyBorder="1" applyAlignment="1">
      <alignment horizontal="center"/>
    </xf>
    <xf numFmtId="0" fontId="13" fillId="7" borderId="28" xfId="3" applyFont="1" applyFill="1" applyBorder="1" applyAlignment="1">
      <alignment horizontal="center"/>
    </xf>
    <xf numFmtId="0" fontId="14" fillId="7" borderId="14" xfId="3" applyFont="1" applyFill="1" applyBorder="1" applyAlignment="1">
      <alignment horizontal="center"/>
    </xf>
    <xf numFmtId="0" fontId="14" fillId="7" borderId="15" xfId="3" applyFont="1" applyFill="1" applyBorder="1" applyAlignment="1">
      <alignment horizontal="center"/>
    </xf>
    <xf numFmtId="0" fontId="15" fillId="7" borderId="0" xfId="3" applyFont="1" applyFill="1"/>
    <xf numFmtId="177" fontId="10" fillId="7" borderId="0" xfId="4" applyNumberFormat="1" applyFont="1" applyFill="1"/>
    <xf numFmtId="0" fontId="10" fillId="7" borderId="20" xfId="3" applyFont="1" applyFill="1" applyBorder="1" applyAlignment="1">
      <alignment horizontal="center"/>
    </xf>
    <xf numFmtId="177" fontId="10" fillId="7" borderId="0" xfId="5" applyFont="1" applyFill="1" applyBorder="1" applyAlignment="1">
      <alignment horizontal="center"/>
    </xf>
    <xf numFmtId="0" fontId="10" fillId="7" borderId="17" xfId="3" applyFont="1" applyFill="1" applyBorder="1" applyAlignment="1">
      <alignment horizontal="center"/>
    </xf>
    <xf numFmtId="0" fontId="10" fillId="7" borderId="30" xfId="3" applyFont="1" applyFill="1" applyBorder="1" applyAlignment="1">
      <alignment horizontal="center"/>
    </xf>
    <xf numFmtId="0" fontId="10" fillId="7" borderId="0" xfId="3" applyFont="1" applyFill="1" applyBorder="1" applyAlignment="1">
      <alignment horizontal="center"/>
    </xf>
    <xf numFmtId="0" fontId="14" fillId="7" borderId="31" xfId="3" applyFont="1" applyFill="1" applyBorder="1" applyAlignment="1">
      <alignment horizontal="center"/>
    </xf>
    <xf numFmtId="0" fontId="14" fillId="7" borderId="32" xfId="3" applyFont="1" applyFill="1" applyBorder="1" applyAlignment="1">
      <alignment horizontal="center"/>
    </xf>
    <xf numFmtId="0" fontId="10" fillId="7" borderId="31" xfId="3" applyFont="1" applyFill="1" applyBorder="1" applyAlignment="1">
      <alignment horizontal="center"/>
    </xf>
    <xf numFmtId="177" fontId="10" fillId="7" borderId="28" xfId="5" applyFont="1" applyFill="1" applyBorder="1" applyAlignment="1">
      <alignment horizontal="center"/>
    </xf>
    <xf numFmtId="0" fontId="10" fillId="7" borderId="14" xfId="3" applyFont="1" applyFill="1" applyBorder="1" applyAlignment="1">
      <alignment horizontal="center"/>
    </xf>
    <xf numFmtId="0" fontId="10" fillId="7" borderId="29" xfId="3" applyFont="1" applyFill="1" applyBorder="1" applyAlignment="1">
      <alignment horizontal="center"/>
    </xf>
    <xf numFmtId="0" fontId="10" fillId="7" borderId="33" xfId="3" applyFont="1" applyFill="1" applyBorder="1" applyAlignment="1">
      <alignment horizontal="center"/>
    </xf>
    <xf numFmtId="0" fontId="14" fillId="7" borderId="17" xfId="3" applyFont="1" applyFill="1" applyBorder="1" applyAlignment="1">
      <alignment horizontal="center"/>
    </xf>
    <xf numFmtId="0" fontId="14" fillId="7" borderId="18" xfId="3" applyFont="1" applyFill="1" applyBorder="1" applyAlignment="1">
      <alignment horizontal="center"/>
    </xf>
    <xf numFmtId="0" fontId="10" fillId="7" borderId="16" xfId="3" applyFont="1" applyFill="1" applyBorder="1" applyAlignment="1">
      <alignment horizontal="center"/>
    </xf>
    <xf numFmtId="0" fontId="10" fillId="7" borderId="34" xfId="3" applyFont="1" applyFill="1" applyBorder="1" applyAlignment="1">
      <alignment horizontal="center"/>
    </xf>
    <xf numFmtId="0" fontId="10" fillId="7" borderId="28" xfId="3" applyFont="1" applyFill="1" applyBorder="1" applyAlignment="1">
      <alignment horizontal="center"/>
    </xf>
    <xf numFmtId="177" fontId="10" fillId="7" borderId="34" xfId="5" applyFont="1" applyFill="1" applyBorder="1" applyAlignment="1">
      <alignment horizontal="center"/>
    </xf>
    <xf numFmtId="0" fontId="10" fillId="7" borderId="21" xfId="3" applyFont="1" applyFill="1" applyBorder="1" applyAlignment="1">
      <alignment horizontal="center"/>
    </xf>
    <xf numFmtId="177" fontId="10" fillId="7" borderId="35" xfId="5" applyFont="1" applyFill="1" applyBorder="1" applyAlignment="1">
      <alignment horizontal="center"/>
    </xf>
    <xf numFmtId="0" fontId="10" fillId="7" borderId="36" xfId="3" applyFont="1" applyFill="1" applyBorder="1" applyAlignment="1">
      <alignment horizontal="center"/>
    </xf>
    <xf numFmtId="0" fontId="10" fillId="7" borderId="37" xfId="3" applyFont="1" applyFill="1" applyBorder="1" applyAlignment="1">
      <alignment horizontal="center"/>
    </xf>
    <xf numFmtId="0" fontId="10" fillId="7" borderId="38" xfId="3" applyFont="1" applyFill="1" applyBorder="1" applyAlignment="1">
      <alignment horizontal="center"/>
    </xf>
    <xf numFmtId="0" fontId="14" fillId="7" borderId="36" xfId="3" applyFont="1" applyFill="1" applyBorder="1" applyAlignment="1">
      <alignment horizontal="center"/>
    </xf>
    <xf numFmtId="0" fontId="14" fillId="7" borderId="39" xfId="3" applyFont="1" applyFill="1" applyBorder="1" applyAlignment="1">
      <alignment horizontal="center"/>
    </xf>
    <xf numFmtId="0" fontId="16" fillId="7" borderId="0" xfId="3" applyFont="1" applyFill="1"/>
    <xf numFmtId="0" fontId="10" fillId="0" borderId="0" xfId="3" applyFont="1" applyAlignment="1">
      <alignment horizontal="right"/>
    </xf>
    <xf numFmtId="0" fontId="17" fillId="7" borderId="0" xfId="3" applyFont="1" applyFill="1"/>
    <xf numFmtId="0" fontId="10" fillId="7" borderId="0" xfId="3" applyFont="1" applyFill="1" applyAlignment="1">
      <alignment wrapText="1"/>
    </xf>
    <xf numFmtId="0" fontId="16" fillId="7" borderId="0" xfId="3" applyFont="1" applyFill="1" applyAlignment="1">
      <alignment wrapText="1"/>
    </xf>
    <xf numFmtId="0" fontId="19" fillId="7" borderId="0" xfId="3" applyFont="1" applyFill="1" applyAlignment="1">
      <alignment vertical="top" wrapText="1"/>
    </xf>
    <xf numFmtId="0" fontId="20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4" fillId="8" borderId="40" xfId="0" applyFont="1" applyFill="1" applyBorder="1" applyAlignment="1">
      <alignment horizontal="center" vertical="center" wrapText="1"/>
    </xf>
    <xf numFmtId="0" fontId="24" fillId="8" borderId="43" xfId="0" applyFont="1" applyFill="1" applyBorder="1" applyAlignment="1">
      <alignment horizontal="center" vertical="center" wrapText="1"/>
    </xf>
    <xf numFmtId="0" fontId="26" fillId="9" borderId="44" xfId="0" applyFont="1" applyFill="1" applyBorder="1" applyAlignment="1">
      <alignment horizontal="center" vertical="center" wrapText="1"/>
    </xf>
    <xf numFmtId="0" fontId="26" fillId="9" borderId="41" xfId="0" applyFont="1" applyFill="1" applyBorder="1" applyAlignment="1">
      <alignment horizontal="center" vertical="center" wrapText="1"/>
    </xf>
    <xf numFmtId="0" fontId="26" fillId="9" borderId="45" xfId="0" applyFont="1" applyFill="1" applyBorder="1" applyAlignment="1">
      <alignment horizontal="center" vertical="center"/>
    </xf>
    <xf numFmtId="0" fontId="28" fillId="0" borderId="47" xfId="0" applyFont="1" applyBorder="1" applyAlignment="1">
      <alignment horizontal="center" vertical="center" wrapText="1"/>
    </xf>
    <xf numFmtId="178" fontId="29" fillId="0" borderId="47" xfId="1" applyNumberFormat="1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wrapText="1"/>
    </xf>
    <xf numFmtId="178" fontId="29" fillId="0" borderId="48" xfId="1" applyNumberFormat="1" applyFont="1" applyBorder="1" applyAlignment="1">
      <alignment horizontal="center" vertical="center"/>
    </xf>
    <xf numFmtId="178" fontId="29" fillId="9" borderId="48" xfId="1" applyNumberFormat="1" applyFont="1" applyFill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178" fontId="29" fillId="0" borderId="58" xfId="1" applyNumberFormat="1" applyFont="1" applyBorder="1" applyAlignment="1">
      <alignment horizontal="center" vertical="center"/>
    </xf>
    <xf numFmtId="178" fontId="29" fillId="9" borderId="65" xfId="1" applyNumberFormat="1" applyFont="1" applyFill="1" applyBorder="1" applyAlignment="1">
      <alignment horizontal="center" vertical="center"/>
    </xf>
    <xf numFmtId="178" fontId="29" fillId="9" borderId="72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178" fontId="29" fillId="0" borderId="0" xfId="1" applyNumberFormat="1" applyFont="1" applyFill="1" applyBorder="1" applyAlignment="1">
      <alignment horizontal="center" vertical="center"/>
    </xf>
    <xf numFmtId="178" fontId="29" fillId="0" borderId="0" xfId="1" applyNumberFormat="1" applyFont="1" applyFill="1" applyBorder="1" applyAlignment="1">
      <alignment horizontal="center" vertical="center" wrapText="1"/>
    </xf>
    <xf numFmtId="178" fontId="29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2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7" fillId="8" borderId="40" xfId="0" applyFont="1" applyFill="1" applyBorder="1" applyAlignment="1">
      <alignment horizontal="center" vertical="center" wrapText="1"/>
    </xf>
    <xf numFmtId="0" fontId="24" fillId="8" borderId="50" xfId="0" applyFont="1" applyFill="1" applyBorder="1" applyAlignment="1">
      <alignment horizontal="center" vertical="center" wrapText="1"/>
    </xf>
    <xf numFmtId="0" fontId="35" fillId="10" borderId="47" xfId="0" applyFont="1" applyFill="1" applyBorder="1" applyAlignment="1">
      <alignment horizontal="center" vertical="center" wrapText="1"/>
    </xf>
    <xf numFmtId="0" fontId="24" fillId="8" borderId="47" xfId="0" applyFont="1" applyFill="1" applyBorder="1" applyAlignment="1">
      <alignment horizontal="center" vertical="center" wrapText="1"/>
    </xf>
    <xf numFmtId="0" fontId="26" fillId="10" borderId="47" xfId="0" applyFont="1" applyFill="1" applyBorder="1" applyAlignment="1">
      <alignment horizontal="center" vertical="center" wrapText="1"/>
    </xf>
    <xf numFmtId="0" fontId="26" fillId="10" borderId="75" xfId="0" applyFont="1" applyFill="1" applyBorder="1" applyAlignment="1">
      <alignment horizontal="center" vertical="center" wrapText="1"/>
    </xf>
    <xf numFmtId="0" fontId="26" fillId="10" borderId="53" xfId="0" applyFont="1" applyFill="1" applyBorder="1" applyAlignment="1">
      <alignment horizontal="center" vertical="center"/>
    </xf>
    <xf numFmtId="0" fontId="28" fillId="0" borderId="52" xfId="0" applyFont="1" applyBorder="1" applyAlignment="1">
      <alignment horizontal="center" vertical="center" wrapText="1"/>
    </xf>
    <xf numFmtId="178" fontId="29" fillId="0" borderId="52" xfId="1" applyNumberFormat="1" applyFont="1" applyBorder="1" applyAlignment="1">
      <alignment horizontal="center" vertical="center"/>
    </xf>
    <xf numFmtId="0" fontId="36" fillId="0" borderId="0" xfId="0" applyFont="1">
      <alignment vertical="center"/>
    </xf>
    <xf numFmtId="0" fontId="28" fillId="0" borderId="78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vertical="center"/>
    </xf>
    <xf numFmtId="0" fontId="28" fillId="0" borderId="83" xfId="0" applyFont="1" applyBorder="1" applyAlignment="1">
      <alignment vertical="center"/>
    </xf>
    <xf numFmtId="0" fontId="28" fillId="0" borderId="84" xfId="0" applyFont="1" applyBorder="1" applyAlignment="1">
      <alignment vertical="center"/>
    </xf>
    <xf numFmtId="0" fontId="28" fillId="0" borderId="85" xfId="0" applyFont="1" applyBorder="1" applyAlignment="1">
      <alignment vertical="center"/>
    </xf>
    <xf numFmtId="0" fontId="28" fillId="0" borderId="90" xfId="0" applyFont="1" applyBorder="1" applyAlignment="1">
      <alignment vertical="center"/>
    </xf>
    <xf numFmtId="0" fontId="28" fillId="0" borderId="91" xfId="0" applyFont="1" applyBorder="1" applyAlignment="1">
      <alignment vertical="center"/>
    </xf>
    <xf numFmtId="0" fontId="28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40" fillId="0" borderId="82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5" xfId="0" applyBorder="1" applyAlignment="1">
      <alignment vertical="top"/>
    </xf>
    <xf numFmtId="0" fontId="0" fillId="0" borderId="0" xfId="0" applyAlignment="1">
      <alignment vertical="top"/>
    </xf>
    <xf numFmtId="0" fontId="0" fillId="0" borderId="87" xfId="0" applyBorder="1" applyAlignment="1">
      <alignment vertical="top"/>
    </xf>
    <xf numFmtId="0" fontId="0" fillId="0" borderId="96" xfId="0" applyBorder="1" applyAlignment="1">
      <alignment vertical="top"/>
    </xf>
    <xf numFmtId="0" fontId="0" fillId="0" borderId="88" xfId="0" applyBorder="1" applyAlignment="1">
      <alignment vertical="top"/>
    </xf>
    <xf numFmtId="0" fontId="0" fillId="0" borderId="86" xfId="0" applyBorder="1" applyAlignment="1">
      <alignment vertical="top"/>
    </xf>
    <xf numFmtId="0" fontId="28" fillId="0" borderId="0" xfId="0" applyFont="1" applyBorder="1" applyAlignment="1">
      <alignment horizontal="center" vertical="center" wrapText="1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 applyAlignment="1">
      <alignment horizontal="right" vertical="center"/>
    </xf>
    <xf numFmtId="178" fontId="29" fillId="0" borderId="97" xfId="1" applyNumberFormat="1" applyFont="1" applyBorder="1" applyAlignment="1">
      <alignment horizontal="center" vertical="center"/>
    </xf>
    <xf numFmtId="176" fontId="7" fillId="2" borderId="13" xfId="2" applyNumberFormat="1" applyFont="1" applyFill="1" applyBorder="1" applyAlignment="1">
      <alignment horizontal="center" vertical="center"/>
    </xf>
    <xf numFmtId="176" fontId="7" fillId="2" borderId="7" xfId="2" applyNumberFormat="1" applyFont="1" applyFill="1" applyBorder="1" applyAlignment="1">
      <alignment horizontal="center" vertical="center"/>
    </xf>
    <xf numFmtId="176" fontId="7" fillId="2" borderId="16" xfId="2" applyNumberFormat="1" applyFont="1" applyFill="1" applyBorder="1" applyAlignment="1">
      <alignment horizontal="center" vertical="center"/>
    </xf>
    <xf numFmtId="176" fontId="7" fillId="2" borderId="4" xfId="2" applyNumberFormat="1" applyFont="1" applyFill="1" applyBorder="1" applyAlignment="1">
      <alignment horizontal="center" vertical="center"/>
    </xf>
    <xf numFmtId="176" fontId="7" fillId="2" borderId="10" xfId="2" applyNumberFormat="1" applyFont="1" applyFill="1" applyBorder="1" applyAlignment="1">
      <alignment horizontal="center" vertical="center"/>
    </xf>
    <xf numFmtId="176" fontId="7" fillId="2" borderId="19" xfId="2" applyNumberFormat="1" applyFont="1" applyFill="1" applyBorder="1" applyAlignment="1">
      <alignment horizontal="center" vertical="center"/>
    </xf>
    <xf numFmtId="176" fontId="7" fillId="2" borderId="20" xfId="2" applyNumberFormat="1" applyFont="1" applyFill="1" applyBorder="1" applyAlignment="1">
      <alignment horizontal="center" vertical="center"/>
    </xf>
    <xf numFmtId="176" fontId="7" fillId="2" borderId="21" xfId="2" applyNumberFormat="1" applyFont="1" applyFill="1" applyBorder="1" applyAlignment="1">
      <alignment horizontal="center" vertical="center"/>
    </xf>
    <xf numFmtId="176" fontId="7" fillId="6" borderId="13" xfId="2" applyNumberFormat="1" applyFont="1" applyFill="1" applyBorder="1" applyAlignment="1">
      <alignment horizontal="center" vertical="center"/>
    </xf>
    <xf numFmtId="176" fontId="7" fillId="6" borderId="7" xfId="2" applyNumberFormat="1" applyFont="1" applyFill="1" applyBorder="1" applyAlignment="1">
      <alignment horizontal="center" vertical="center"/>
    </xf>
    <xf numFmtId="176" fontId="7" fillId="6" borderId="16" xfId="2" applyNumberFormat="1" applyFont="1" applyFill="1" applyBorder="1" applyAlignment="1">
      <alignment horizontal="center" vertical="center"/>
    </xf>
    <xf numFmtId="176" fontId="7" fillId="6" borderId="4" xfId="2" applyNumberFormat="1" applyFont="1" applyFill="1" applyBorder="1" applyAlignment="1">
      <alignment horizontal="center" vertical="center"/>
    </xf>
    <xf numFmtId="176" fontId="7" fillId="6" borderId="10" xfId="2" applyNumberFormat="1" applyFont="1" applyFill="1" applyBorder="1" applyAlignment="1">
      <alignment horizontal="center" vertical="center"/>
    </xf>
    <xf numFmtId="0" fontId="16" fillId="7" borderId="0" xfId="3" applyFont="1" applyFill="1" applyAlignment="1">
      <alignment horizontal="left" vertical="top" wrapText="1"/>
    </xf>
    <xf numFmtId="0" fontId="19" fillId="7" borderId="0" xfId="3" applyFont="1" applyFill="1" applyAlignment="1">
      <alignment horizontal="left" vertical="top" wrapText="1"/>
    </xf>
    <xf numFmtId="0" fontId="12" fillId="7" borderId="19" xfId="3" applyFont="1" applyFill="1" applyBorder="1" applyAlignment="1">
      <alignment horizontal="center" vertical="center" wrapText="1"/>
    </xf>
    <xf numFmtId="0" fontId="10" fillId="7" borderId="13" xfId="3" applyFont="1" applyFill="1" applyBorder="1" applyAlignment="1">
      <alignment horizontal="center" vertical="center" wrapText="1"/>
    </xf>
    <xf numFmtId="0" fontId="12" fillId="7" borderId="22" xfId="3" applyFont="1" applyFill="1" applyBorder="1" applyAlignment="1">
      <alignment horizontal="center" vertical="center"/>
    </xf>
    <xf numFmtId="0" fontId="9" fillId="0" borderId="14" xfId="3" applyBorder="1" applyAlignment="1"/>
    <xf numFmtId="0" fontId="12" fillId="7" borderId="24" xfId="3" applyFont="1" applyFill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7" borderId="22" xfId="3" applyFont="1" applyFill="1" applyBorder="1" applyAlignment="1">
      <alignment vertical="center" wrapText="1"/>
    </xf>
    <xf numFmtId="0" fontId="10" fillId="7" borderId="14" xfId="3" applyFont="1" applyFill="1" applyBorder="1" applyAlignment="1">
      <alignment vertical="center" wrapText="1"/>
    </xf>
    <xf numFmtId="0" fontId="10" fillId="7" borderId="23" xfId="3" applyFont="1" applyFill="1" applyBorder="1" applyAlignment="1">
      <alignment vertical="center" wrapText="1"/>
    </xf>
    <xf numFmtId="0" fontId="10" fillId="7" borderId="15" xfId="3" applyFont="1" applyFill="1" applyBorder="1" applyAlignment="1">
      <alignment vertical="center" wrapText="1"/>
    </xf>
    <xf numFmtId="0" fontId="16" fillId="7" borderId="0" xfId="3" applyFont="1" applyFill="1" applyAlignment="1">
      <alignment horizontal="left" wrapText="1"/>
    </xf>
    <xf numFmtId="0" fontId="28" fillId="0" borderId="92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28" fillId="0" borderId="94" xfId="0" applyFont="1" applyBorder="1" applyAlignment="1">
      <alignment horizontal="left" vertical="center"/>
    </xf>
    <xf numFmtId="0" fontId="28" fillId="0" borderId="9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87" xfId="0" applyFont="1" applyBorder="1" applyAlignment="1">
      <alignment horizontal="left" vertical="center"/>
    </xf>
    <xf numFmtId="0" fontId="28" fillId="0" borderId="95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87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176" fontId="27" fillId="8" borderId="57" xfId="1" applyNumberFormat="1" applyFont="1" applyFill="1" applyBorder="1" applyAlignment="1">
      <alignment horizontal="center" vertical="center"/>
    </xf>
    <xf numFmtId="176" fontId="27" fillId="8" borderId="50" xfId="1" applyNumberFormat="1" applyFont="1" applyFill="1" applyBorder="1" applyAlignment="1">
      <alignment horizontal="center" vertical="center"/>
    </xf>
    <xf numFmtId="176" fontId="27" fillId="8" borderId="68" xfId="1" applyNumberFormat="1" applyFont="1" applyFill="1" applyBorder="1" applyAlignment="1">
      <alignment horizontal="center" vertical="center"/>
    </xf>
    <xf numFmtId="178" fontId="27" fillId="8" borderId="59" xfId="1" applyNumberFormat="1" applyFont="1" applyFill="1" applyBorder="1" applyAlignment="1">
      <alignment horizontal="center" vertical="center"/>
    </xf>
    <xf numFmtId="178" fontId="27" fillId="8" borderId="51" xfId="1" applyNumberFormat="1" applyFont="1" applyFill="1" applyBorder="1" applyAlignment="1">
      <alignment horizontal="center" vertical="center"/>
    </xf>
    <xf numFmtId="178" fontId="29" fillId="0" borderId="59" xfId="1" applyNumberFormat="1" applyFont="1" applyBorder="1" applyAlignment="1">
      <alignment horizontal="center" vertical="center" wrapText="1"/>
    </xf>
    <xf numFmtId="178" fontId="29" fillId="0" borderId="52" xfId="1" applyNumberFormat="1" applyFont="1" applyBorder="1" applyAlignment="1">
      <alignment horizontal="center" vertical="center" wrapText="1"/>
    </xf>
    <xf numFmtId="178" fontId="28" fillId="0" borderId="60" xfId="1" applyNumberFormat="1" applyFont="1" applyBorder="1" applyAlignment="1">
      <alignment horizontal="left" vertical="center" wrapText="1"/>
    </xf>
    <xf numFmtId="178" fontId="28" fillId="0" borderId="53" xfId="1" applyNumberFormat="1" applyFont="1" applyBorder="1" applyAlignment="1">
      <alignment horizontal="left" vertical="center" wrapText="1"/>
    </xf>
    <xf numFmtId="178" fontId="29" fillId="0" borderId="48" xfId="1" applyNumberFormat="1" applyFont="1" applyBorder="1" applyAlignment="1">
      <alignment horizontal="center" vertical="center" wrapText="1"/>
    </xf>
    <xf numFmtId="178" fontId="29" fillId="0" borderId="73" xfId="1" applyNumberFormat="1" applyFont="1" applyBorder="1" applyAlignment="1">
      <alignment horizontal="center" vertical="center" wrapText="1"/>
    </xf>
    <xf numFmtId="178" fontId="28" fillId="0" borderId="49" xfId="1" applyNumberFormat="1" applyFont="1" applyBorder="1" applyAlignment="1">
      <alignment horizontal="left" vertical="center" wrapText="1"/>
    </xf>
    <xf numFmtId="178" fontId="28" fillId="0" borderId="74" xfId="1" applyNumberFormat="1" applyFont="1" applyBorder="1" applyAlignment="1">
      <alignment horizontal="left" vertical="center" wrapText="1"/>
    </xf>
    <xf numFmtId="0" fontId="28" fillId="9" borderId="69" xfId="0" applyFont="1" applyFill="1" applyBorder="1" applyAlignment="1">
      <alignment horizontal="center" vertical="center" wrapText="1"/>
    </xf>
    <xf numFmtId="0" fontId="28" fillId="9" borderId="70" xfId="0" applyFont="1" applyFill="1" applyBorder="1" applyAlignment="1">
      <alignment horizontal="center" vertical="center" wrapText="1"/>
    </xf>
    <xf numFmtId="0" fontId="28" fillId="9" borderId="71" xfId="0" applyFont="1" applyFill="1" applyBorder="1" applyAlignment="1">
      <alignment horizontal="center" vertical="center" wrapText="1"/>
    </xf>
    <xf numFmtId="0" fontId="28" fillId="9" borderId="54" xfId="0" applyFont="1" applyFill="1" applyBorder="1" applyAlignment="1">
      <alignment horizontal="center" vertical="center" wrapText="1"/>
    </xf>
    <xf numFmtId="0" fontId="28" fillId="9" borderId="55" xfId="0" applyFont="1" applyFill="1" applyBorder="1" applyAlignment="1">
      <alignment horizontal="center" vertical="center" wrapText="1"/>
    </xf>
    <xf numFmtId="0" fontId="28" fillId="9" borderId="56" xfId="0" applyFont="1" applyFill="1" applyBorder="1" applyAlignment="1">
      <alignment horizontal="center" vertical="center" wrapText="1"/>
    </xf>
    <xf numFmtId="176" fontId="27" fillId="8" borderId="61" xfId="1" applyNumberFormat="1" applyFont="1" applyFill="1" applyBorder="1" applyAlignment="1">
      <alignment horizontal="center" vertical="center"/>
    </xf>
    <xf numFmtId="178" fontId="29" fillId="0" borderId="66" xfId="1" applyNumberFormat="1" applyFont="1" applyBorder="1" applyAlignment="1">
      <alignment horizontal="center" vertical="center" wrapText="1"/>
    </xf>
    <xf numFmtId="178" fontId="28" fillId="0" borderId="67" xfId="1" applyNumberFormat="1" applyFont="1" applyBorder="1" applyAlignment="1">
      <alignment horizontal="left" vertical="center" wrapText="1"/>
    </xf>
    <xf numFmtId="0" fontId="28" fillId="9" borderId="62" xfId="0" applyFont="1" applyFill="1" applyBorder="1" applyAlignment="1">
      <alignment horizontal="center" vertical="center" wrapText="1"/>
    </xf>
    <xf numFmtId="0" fontId="28" fillId="9" borderId="63" xfId="0" applyFont="1" applyFill="1" applyBorder="1" applyAlignment="1">
      <alignment horizontal="center" vertical="center" wrapText="1"/>
    </xf>
    <xf numFmtId="0" fontId="28" fillId="9" borderId="64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5" fillId="9" borderId="41" xfId="0" applyFont="1" applyFill="1" applyBorder="1" applyAlignment="1">
      <alignment horizontal="center" vertical="center" wrapText="1"/>
    </xf>
    <xf numFmtId="0" fontId="25" fillId="9" borderId="42" xfId="0" applyFont="1" applyFill="1" applyBorder="1" applyAlignment="1">
      <alignment horizontal="center" vertical="center" wrapText="1"/>
    </xf>
    <xf numFmtId="176" fontId="27" fillId="8" borderId="46" xfId="1" applyNumberFormat="1" applyFont="1" applyFill="1" applyBorder="1" applyAlignment="1">
      <alignment horizontal="center" vertical="center"/>
    </xf>
    <xf numFmtId="178" fontId="27" fillId="8" borderId="48" xfId="1" applyNumberFormat="1" applyFont="1" applyFill="1" applyBorder="1" applyAlignment="1">
      <alignment horizontal="center" vertical="center"/>
    </xf>
    <xf numFmtId="178" fontId="29" fillId="0" borderId="51" xfId="1" applyNumberFormat="1" applyFont="1" applyBorder="1" applyAlignment="1">
      <alignment horizontal="center" vertical="center" wrapText="1"/>
    </xf>
    <xf numFmtId="178" fontId="27" fillId="8" borderId="52" xfId="1" applyNumberFormat="1" applyFont="1" applyFill="1" applyBorder="1" applyAlignment="1">
      <alignment horizontal="center" vertical="center"/>
    </xf>
    <xf numFmtId="178" fontId="29" fillId="0" borderId="76" xfId="1" applyNumberFormat="1" applyFont="1" applyBorder="1" applyAlignment="1">
      <alignment horizontal="center" vertical="center" wrapText="1"/>
    </xf>
    <xf numFmtId="178" fontId="28" fillId="0" borderId="77" xfId="1" applyNumberFormat="1" applyFont="1" applyBorder="1" applyAlignment="1">
      <alignment horizontal="left" vertical="center" wrapText="1"/>
    </xf>
  </cellXfs>
  <cellStyles count="6">
    <cellStyle name="一般" xfId="0" builtinId="0"/>
    <cellStyle name="一般 2" xfId="3"/>
    <cellStyle name="一般 2 2" xfId="4"/>
    <cellStyle name="一般_勞保退負擔表(100全）" xfId="2"/>
    <cellStyle name="千分位" xfId="1" builtinId="3"/>
    <cellStyle name="千分位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6032;&#26989;&#21209;\&#35531;&#20551;\workstation2\%7fExcel&#23526;&#20316;&#31684;&#20363;\91&#20241;&#20551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休"/>
      <sheetName val="請假"/>
      <sheetName val="人彙整"/>
      <sheetName val="月報表"/>
    </sheetNames>
    <sheetDataSet>
      <sheetData sheetId="0" refreshError="1"/>
      <sheetData sheetId="1" refreshError="1"/>
      <sheetData sheetId="2">
        <row r="4">
          <cell r="A4" t="str">
            <v>姓名</v>
          </cell>
          <cell r="B4" t="str">
            <v>特休</v>
          </cell>
        </row>
        <row r="5">
          <cell r="A5" t="str">
            <v>王宏益</v>
          </cell>
        </row>
        <row r="6">
          <cell r="A6" t="str">
            <v>王昱閔</v>
          </cell>
        </row>
        <row r="7">
          <cell r="A7" t="str">
            <v>朱伯偉</v>
          </cell>
        </row>
        <row r="8">
          <cell r="A8" t="str">
            <v>何佳昱</v>
          </cell>
        </row>
        <row r="9">
          <cell r="A9" t="str">
            <v>李協隆</v>
          </cell>
        </row>
        <row r="10">
          <cell r="A10" t="str">
            <v>李澤承</v>
          </cell>
          <cell r="B10">
            <v>3.5</v>
          </cell>
        </row>
        <row r="11">
          <cell r="A11" t="str">
            <v>林秀玲</v>
          </cell>
          <cell r="B11">
            <v>2.5</v>
          </cell>
        </row>
        <row r="12">
          <cell r="A12" t="str">
            <v>林信良</v>
          </cell>
          <cell r="B12">
            <v>2</v>
          </cell>
        </row>
        <row r="13">
          <cell r="A13" t="str">
            <v>林晉宏</v>
          </cell>
          <cell r="B13">
            <v>1</v>
          </cell>
        </row>
        <row r="14">
          <cell r="A14" t="str">
            <v>林祺</v>
          </cell>
          <cell r="B14">
            <v>4</v>
          </cell>
        </row>
        <row r="15">
          <cell r="A15" t="str">
            <v>高嘉鴻</v>
          </cell>
          <cell r="B15">
            <v>4</v>
          </cell>
        </row>
        <row r="16">
          <cell r="A16" t="str">
            <v>張佳慧</v>
          </cell>
        </row>
        <row r="17">
          <cell r="A17" t="str">
            <v>張雯燕</v>
          </cell>
          <cell r="B17">
            <v>7</v>
          </cell>
        </row>
        <row r="18">
          <cell r="A18" t="str">
            <v>莊淑慧</v>
          </cell>
        </row>
        <row r="19">
          <cell r="A19" t="str">
            <v>許志堅</v>
          </cell>
          <cell r="B19">
            <v>2</v>
          </cell>
        </row>
        <row r="20">
          <cell r="A20" t="str">
            <v>許鈺珮</v>
          </cell>
        </row>
        <row r="21">
          <cell r="A21" t="str">
            <v>陳志浩</v>
          </cell>
          <cell r="B21">
            <v>3.5</v>
          </cell>
        </row>
        <row r="22">
          <cell r="A22" t="str">
            <v>陳怡雯</v>
          </cell>
        </row>
        <row r="23">
          <cell r="A23" t="str">
            <v>陳柏宏</v>
          </cell>
          <cell r="B23">
            <v>2</v>
          </cell>
        </row>
        <row r="24">
          <cell r="A24" t="str">
            <v>陳茂男</v>
          </cell>
        </row>
        <row r="25">
          <cell r="A25" t="str">
            <v>楊怡真</v>
          </cell>
        </row>
        <row r="26">
          <cell r="A26" t="str">
            <v>楊啟榮</v>
          </cell>
        </row>
        <row r="27">
          <cell r="A27" t="str">
            <v>楊智宇</v>
          </cell>
          <cell r="B27">
            <v>2</v>
          </cell>
        </row>
        <row r="28">
          <cell r="A28" t="str">
            <v>鄭博仁</v>
          </cell>
        </row>
        <row r="29">
          <cell r="A29" t="str">
            <v>賴雅琦</v>
          </cell>
        </row>
        <row r="30">
          <cell r="A30" t="str">
            <v>羅文祺</v>
          </cell>
        </row>
        <row r="31">
          <cell r="A31" t="str">
            <v>蘇國祥</v>
          </cell>
        </row>
        <row r="32">
          <cell r="A32" t="str">
            <v>總計</v>
          </cell>
          <cell r="B32">
            <v>33.5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239"/>
  <sheetViews>
    <sheetView workbookViewId="0">
      <pane xSplit="3" ySplit="5" topLeftCell="G154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9" defaultRowHeight="13.2"/>
  <cols>
    <col min="1" max="1" width="9" style="1"/>
    <col min="2" max="2" width="8" style="2" bestFit="1" customWidth="1"/>
    <col min="3" max="3" width="9.6640625" style="2" bestFit="1" customWidth="1"/>
    <col min="4" max="33" width="6.109375" style="2" customWidth="1"/>
    <col min="34" max="16384" width="9" style="1"/>
  </cols>
  <sheetData>
    <row r="1" spans="1:33" ht="13.8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33" ht="13.8">
      <c r="B2" s="3" t="s">
        <v>5</v>
      </c>
      <c r="C2" s="4">
        <v>0.1</v>
      </c>
      <c r="D2" s="5">
        <v>0.2</v>
      </c>
      <c r="E2" s="5">
        <v>0.7</v>
      </c>
      <c r="F2" s="5">
        <v>0.1</v>
      </c>
    </row>
    <row r="3" spans="1:33" ht="13.8">
      <c r="B3" s="3" t="s">
        <v>6</v>
      </c>
      <c r="C3" s="4">
        <v>0.01</v>
      </c>
    </row>
    <row r="4" spans="1:33" ht="14.4" thickBot="1">
      <c r="B4" s="2" t="s">
        <v>7</v>
      </c>
      <c r="C4" s="6">
        <v>1E-3</v>
      </c>
    </row>
    <row r="5" spans="1:33" ht="15" customHeight="1" thickBot="1">
      <c r="B5" s="7" t="s">
        <v>8</v>
      </c>
      <c r="C5" s="8" t="s">
        <v>9</v>
      </c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10">
        <v>30</v>
      </c>
    </row>
    <row r="6" spans="1:33" s="14" customFormat="1" ht="15" customHeight="1">
      <c r="A6" s="1"/>
      <c r="B6" s="186">
        <v>11100</v>
      </c>
      <c r="C6" s="11" t="s">
        <v>10</v>
      </c>
      <c r="D6" s="12">
        <f>ROUND($B$6*D$5/30*$C$2*$D$2,0)+ROUND($B$6*D$5/30*$C$3*$D$2,0)</f>
        <v>8</v>
      </c>
      <c r="E6" s="12">
        <f t="shared" ref="E6:AG6" si="0">ROUND($B6*E$5/30*$C$2*$D$2,0)+ROUND($B6*E$5/30*$C$3*$D$2,0)</f>
        <v>16</v>
      </c>
      <c r="F6" s="12">
        <f t="shared" si="0"/>
        <v>24</v>
      </c>
      <c r="G6" s="12">
        <f t="shared" si="0"/>
        <v>33</v>
      </c>
      <c r="H6" s="12">
        <f t="shared" si="0"/>
        <v>41</v>
      </c>
      <c r="I6" s="12">
        <f t="shared" si="0"/>
        <v>48</v>
      </c>
      <c r="J6" s="12">
        <f t="shared" si="0"/>
        <v>57</v>
      </c>
      <c r="K6" s="12">
        <f t="shared" si="0"/>
        <v>65</v>
      </c>
      <c r="L6" s="12">
        <f t="shared" si="0"/>
        <v>74</v>
      </c>
      <c r="M6" s="12">
        <f t="shared" si="0"/>
        <v>81</v>
      </c>
      <c r="N6" s="12">
        <f t="shared" si="0"/>
        <v>89</v>
      </c>
      <c r="O6" s="12">
        <f t="shared" si="0"/>
        <v>98</v>
      </c>
      <c r="P6" s="12">
        <f t="shared" si="0"/>
        <v>106</v>
      </c>
      <c r="Q6" s="12">
        <f t="shared" si="0"/>
        <v>114</v>
      </c>
      <c r="R6" s="12">
        <f t="shared" si="0"/>
        <v>122</v>
      </c>
      <c r="S6" s="12">
        <f t="shared" si="0"/>
        <v>130</v>
      </c>
      <c r="T6" s="12">
        <f t="shared" si="0"/>
        <v>139</v>
      </c>
      <c r="U6" s="12">
        <f t="shared" si="0"/>
        <v>146</v>
      </c>
      <c r="V6" s="12">
        <f t="shared" si="0"/>
        <v>155</v>
      </c>
      <c r="W6" s="12">
        <f t="shared" si="0"/>
        <v>163</v>
      </c>
      <c r="X6" s="12">
        <f t="shared" si="0"/>
        <v>171</v>
      </c>
      <c r="Y6" s="12">
        <f t="shared" si="0"/>
        <v>179</v>
      </c>
      <c r="Z6" s="12">
        <f t="shared" si="0"/>
        <v>187</v>
      </c>
      <c r="AA6" s="12">
        <f t="shared" si="0"/>
        <v>196</v>
      </c>
      <c r="AB6" s="12">
        <f t="shared" si="0"/>
        <v>204</v>
      </c>
      <c r="AC6" s="12">
        <f t="shared" si="0"/>
        <v>211</v>
      </c>
      <c r="AD6" s="12">
        <f t="shared" si="0"/>
        <v>220</v>
      </c>
      <c r="AE6" s="12">
        <f t="shared" si="0"/>
        <v>228</v>
      </c>
      <c r="AF6" s="12">
        <f t="shared" si="0"/>
        <v>236</v>
      </c>
      <c r="AG6" s="13">
        <f t="shared" si="0"/>
        <v>244</v>
      </c>
    </row>
    <row r="7" spans="1:33" ht="15" customHeight="1">
      <c r="B7" s="184"/>
      <c r="C7" s="15" t="s">
        <v>11</v>
      </c>
      <c r="D7" s="16">
        <f>ROUND($B$6*D$5/30*$C$2*$E$2,0)+ROUND($B$6*D$5/30*$C$3*$E$2,0)</f>
        <v>29</v>
      </c>
      <c r="E7" s="16">
        <f t="shared" ref="E7:AG7" si="1">ROUND($B6*E$5/30*$C$2*$E$2,0)+ROUND($B6*E$5/30*$C$3*$E$2,0)</f>
        <v>57</v>
      </c>
      <c r="F7" s="16">
        <f t="shared" si="1"/>
        <v>86</v>
      </c>
      <c r="G7" s="16">
        <f t="shared" si="1"/>
        <v>114</v>
      </c>
      <c r="H7" s="16">
        <f t="shared" si="1"/>
        <v>143</v>
      </c>
      <c r="I7" s="16">
        <f t="shared" si="1"/>
        <v>171</v>
      </c>
      <c r="J7" s="16">
        <f t="shared" si="1"/>
        <v>199</v>
      </c>
      <c r="K7" s="16">
        <f t="shared" si="1"/>
        <v>228</v>
      </c>
      <c r="L7" s="16">
        <f t="shared" si="1"/>
        <v>256</v>
      </c>
      <c r="M7" s="16">
        <f t="shared" si="1"/>
        <v>285</v>
      </c>
      <c r="N7" s="16">
        <f t="shared" si="1"/>
        <v>313</v>
      </c>
      <c r="O7" s="16">
        <f t="shared" si="1"/>
        <v>342</v>
      </c>
      <c r="P7" s="16">
        <f t="shared" si="1"/>
        <v>371</v>
      </c>
      <c r="Q7" s="16">
        <f t="shared" si="1"/>
        <v>399</v>
      </c>
      <c r="R7" s="16">
        <f t="shared" si="1"/>
        <v>428</v>
      </c>
      <c r="S7" s="16">
        <f t="shared" si="1"/>
        <v>455</v>
      </c>
      <c r="T7" s="16">
        <f t="shared" si="1"/>
        <v>484</v>
      </c>
      <c r="U7" s="16">
        <f t="shared" si="1"/>
        <v>513</v>
      </c>
      <c r="V7" s="16">
        <f t="shared" si="1"/>
        <v>541</v>
      </c>
      <c r="W7" s="16">
        <f t="shared" si="1"/>
        <v>570</v>
      </c>
      <c r="X7" s="16">
        <f t="shared" si="1"/>
        <v>598</v>
      </c>
      <c r="Y7" s="16">
        <f t="shared" si="1"/>
        <v>627</v>
      </c>
      <c r="Z7" s="16">
        <f t="shared" si="1"/>
        <v>656</v>
      </c>
      <c r="AA7" s="16">
        <f t="shared" si="1"/>
        <v>684</v>
      </c>
      <c r="AB7" s="16">
        <f t="shared" si="1"/>
        <v>713</v>
      </c>
      <c r="AC7" s="16">
        <f t="shared" si="1"/>
        <v>740</v>
      </c>
      <c r="AD7" s="16">
        <f t="shared" si="1"/>
        <v>769</v>
      </c>
      <c r="AE7" s="16">
        <f t="shared" si="1"/>
        <v>798</v>
      </c>
      <c r="AF7" s="16">
        <f t="shared" si="1"/>
        <v>826</v>
      </c>
      <c r="AG7" s="17">
        <f t="shared" si="1"/>
        <v>855</v>
      </c>
    </row>
    <row r="8" spans="1:33" s="19" customFormat="1" ht="15" customHeight="1">
      <c r="A8" s="1"/>
      <c r="B8" s="184"/>
      <c r="C8" s="18" t="s">
        <v>12</v>
      </c>
      <c r="D8" s="16">
        <f>ROUND($B$6*D$5/30*$C$4,0)</f>
        <v>0</v>
      </c>
      <c r="E8" s="16">
        <f t="shared" ref="E8:AG8" si="2">ROUND($B6*E$5/30*$C$4,0)</f>
        <v>1</v>
      </c>
      <c r="F8" s="16">
        <f t="shared" si="2"/>
        <v>1</v>
      </c>
      <c r="G8" s="16">
        <f t="shared" si="2"/>
        <v>1</v>
      </c>
      <c r="H8" s="16">
        <f t="shared" si="2"/>
        <v>2</v>
      </c>
      <c r="I8" s="16">
        <f t="shared" si="2"/>
        <v>2</v>
      </c>
      <c r="J8" s="16">
        <f t="shared" si="2"/>
        <v>3</v>
      </c>
      <c r="K8" s="16">
        <f t="shared" si="2"/>
        <v>3</v>
      </c>
      <c r="L8" s="16">
        <f t="shared" si="2"/>
        <v>3</v>
      </c>
      <c r="M8" s="16">
        <f t="shared" si="2"/>
        <v>4</v>
      </c>
      <c r="N8" s="16">
        <f t="shared" si="2"/>
        <v>4</v>
      </c>
      <c r="O8" s="16">
        <f t="shared" si="2"/>
        <v>4</v>
      </c>
      <c r="P8" s="16">
        <f t="shared" si="2"/>
        <v>5</v>
      </c>
      <c r="Q8" s="16">
        <f t="shared" si="2"/>
        <v>5</v>
      </c>
      <c r="R8" s="16">
        <f t="shared" si="2"/>
        <v>6</v>
      </c>
      <c r="S8" s="16">
        <f t="shared" si="2"/>
        <v>6</v>
      </c>
      <c r="T8" s="16">
        <f t="shared" si="2"/>
        <v>6</v>
      </c>
      <c r="U8" s="16">
        <f t="shared" si="2"/>
        <v>7</v>
      </c>
      <c r="V8" s="16">
        <f t="shared" si="2"/>
        <v>7</v>
      </c>
      <c r="W8" s="16">
        <f t="shared" si="2"/>
        <v>7</v>
      </c>
      <c r="X8" s="16">
        <f t="shared" si="2"/>
        <v>8</v>
      </c>
      <c r="Y8" s="16">
        <f t="shared" si="2"/>
        <v>8</v>
      </c>
      <c r="Z8" s="16">
        <f t="shared" si="2"/>
        <v>9</v>
      </c>
      <c r="AA8" s="16">
        <f t="shared" si="2"/>
        <v>9</v>
      </c>
      <c r="AB8" s="16">
        <f t="shared" si="2"/>
        <v>9</v>
      </c>
      <c r="AC8" s="16">
        <f t="shared" si="2"/>
        <v>10</v>
      </c>
      <c r="AD8" s="16">
        <f t="shared" si="2"/>
        <v>10</v>
      </c>
      <c r="AE8" s="16">
        <f t="shared" si="2"/>
        <v>10</v>
      </c>
      <c r="AF8" s="16">
        <f t="shared" si="2"/>
        <v>11</v>
      </c>
      <c r="AG8" s="17">
        <f t="shared" si="2"/>
        <v>11</v>
      </c>
    </row>
    <row r="9" spans="1:33" s="14" customFormat="1" ht="15" customHeight="1">
      <c r="A9" s="1"/>
      <c r="B9" s="184"/>
      <c r="C9" s="20" t="s">
        <v>13</v>
      </c>
      <c r="D9" s="21">
        <f t="shared" ref="D9:AG9" si="3">D7+D8</f>
        <v>29</v>
      </c>
      <c r="E9" s="21">
        <f t="shared" si="3"/>
        <v>58</v>
      </c>
      <c r="F9" s="21">
        <f t="shared" si="3"/>
        <v>87</v>
      </c>
      <c r="G9" s="21">
        <f t="shared" si="3"/>
        <v>115</v>
      </c>
      <c r="H9" s="21">
        <f t="shared" si="3"/>
        <v>145</v>
      </c>
      <c r="I9" s="21">
        <f t="shared" si="3"/>
        <v>173</v>
      </c>
      <c r="J9" s="21">
        <f t="shared" si="3"/>
        <v>202</v>
      </c>
      <c r="K9" s="21">
        <f t="shared" si="3"/>
        <v>231</v>
      </c>
      <c r="L9" s="21">
        <f t="shared" si="3"/>
        <v>259</v>
      </c>
      <c r="M9" s="21">
        <f t="shared" si="3"/>
        <v>289</v>
      </c>
      <c r="N9" s="21">
        <f t="shared" si="3"/>
        <v>317</v>
      </c>
      <c r="O9" s="21">
        <f t="shared" si="3"/>
        <v>346</v>
      </c>
      <c r="P9" s="21">
        <f t="shared" si="3"/>
        <v>376</v>
      </c>
      <c r="Q9" s="21">
        <f t="shared" si="3"/>
        <v>404</v>
      </c>
      <c r="R9" s="21">
        <f t="shared" si="3"/>
        <v>434</v>
      </c>
      <c r="S9" s="21">
        <f t="shared" si="3"/>
        <v>461</v>
      </c>
      <c r="T9" s="21">
        <f t="shared" si="3"/>
        <v>490</v>
      </c>
      <c r="U9" s="21">
        <f t="shared" si="3"/>
        <v>520</v>
      </c>
      <c r="V9" s="21">
        <f t="shared" si="3"/>
        <v>548</v>
      </c>
      <c r="W9" s="21">
        <f t="shared" si="3"/>
        <v>577</v>
      </c>
      <c r="X9" s="21">
        <f t="shared" si="3"/>
        <v>606</v>
      </c>
      <c r="Y9" s="21">
        <f t="shared" si="3"/>
        <v>635</v>
      </c>
      <c r="Z9" s="21">
        <f t="shared" si="3"/>
        <v>665</v>
      </c>
      <c r="AA9" s="21">
        <f t="shared" si="3"/>
        <v>693</v>
      </c>
      <c r="AB9" s="21">
        <f t="shared" si="3"/>
        <v>722</v>
      </c>
      <c r="AC9" s="21">
        <f t="shared" si="3"/>
        <v>750</v>
      </c>
      <c r="AD9" s="21">
        <f t="shared" si="3"/>
        <v>779</v>
      </c>
      <c r="AE9" s="21">
        <f t="shared" si="3"/>
        <v>808</v>
      </c>
      <c r="AF9" s="21">
        <f t="shared" si="3"/>
        <v>837</v>
      </c>
      <c r="AG9" s="22">
        <f t="shared" si="3"/>
        <v>866</v>
      </c>
    </row>
    <row r="10" spans="1:33" s="14" customFormat="1" ht="15" customHeight="1" thickBot="1">
      <c r="A10" s="1"/>
      <c r="B10" s="187"/>
      <c r="C10" s="23" t="s">
        <v>14</v>
      </c>
      <c r="D10" s="24">
        <f>ROUND($B$6*D$5/30*6/100,0)</f>
        <v>22</v>
      </c>
      <c r="E10" s="24">
        <f t="shared" ref="E10:AG10" si="4">ROUND($B6*E$5/30*6/100,0)</f>
        <v>44</v>
      </c>
      <c r="F10" s="24">
        <f t="shared" si="4"/>
        <v>67</v>
      </c>
      <c r="G10" s="24">
        <f t="shared" si="4"/>
        <v>89</v>
      </c>
      <c r="H10" s="24">
        <f t="shared" si="4"/>
        <v>111</v>
      </c>
      <c r="I10" s="24">
        <f t="shared" si="4"/>
        <v>133</v>
      </c>
      <c r="J10" s="24">
        <f t="shared" si="4"/>
        <v>155</v>
      </c>
      <c r="K10" s="24">
        <f t="shared" si="4"/>
        <v>178</v>
      </c>
      <c r="L10" s="24">
        <f t="shared" si="4"/>
        <v>200</v>
      </c>
      <c r="M10" s="24">
        <f t="shared" si="4"/>
        <v>222</v>
      </c>
      <c r="N10" s="24">
        <f t="shared" si="4"/>
        <v>244</v>
      </c>
      <c r="O10" s="24">
        <f t="shared" si="4"/>
        <v>266</v>
      </c>
      <c r="P10" s="24">
        <f t="shared" si="4"/>
        <v>289</v>
      </c>
      <c r="Q10" s="24">
        <f t="shared" si="4"/>
        <v>311</v>
      </c>
      <c r="R10" s="24">
        <f t="shared" si="4"/>
        <v>333</v>
      </c>
      <c r="S10" s="24">
        <f t="shared" si="4"/>
        <v>355</v>
      </c>
      <c r="T10" s="24">
        <f t="shared" si="4"/>
        <v>377</v>
      </c>
      <c r="U10" s="24">
        <f t="shared" si="4"/>
        <v>400</v>
      </c>
      <c r="V10" s="24">
        <f t="shared" si="4"/>
        <v>422</v>
      </c>
      <c r="W10" s="24">
        <f t="shared" si="4"/>
        <v>444</v>
      </c>
      <c r="X10" s="24">
        <f t="shared" si="4"/>
        <v>466</v>
      </c>
      <c r="Y10" s="24">
        <f t="shared" si="4"/>
        <v>488</v>
      </c>
      <c r="Z10" s="24">
        <f t="shared" si="4"/>
        <v>511</v>
      </c>
      <c r="AA10" s="24">
        <f t="shared" si="4"/>
        <v>533</v>
      </c>
      <c r="AB10" s="24">
        <f t="shared" si="4"/>
        <v>555</v>
      </c>
      <c r="AC10" s="24">
        <f t="shared" si="4"/>
        <v>577</v>
      </c>
      <c r="AD10" s="24">
        <f t="shared" si="4"/>
        <v>599</v>
      </c>
      <c r="AE10" s="24">
        <f t="shared" si="4"/>
        <v>622</v>
      </c>
      <c r="AF10" s="24">
        <f t="shared" si="4"/>
        <v>644</v>
      </c>
      <c r="AG10" s="25">
        <f t="shared" si="4"/>
        <v>666</v>
      </c>
    </row>
    <row r="11" spans="1:33" s="14" customFormat="1" ht="15" customHeight="1">
      <c r="A11" s="1"/>
      <c r="B11" s="186">
        <v>12540</v>
      </c>
      <c r="C11" s="11" t="s">
        <v>15</v>
      </c>
      <c r="D11" s="12">
        <f t="shared" ref="D11:AG11" si="5">ROUND($B$11*D$5/30*$C$2*$D$2,0)+ROUND($B$11*D$5/30*$C$3*$D$2,0)</f>
        <v>9</v>
      </c>
      <c r="E11" s="12">
        <f t="shared" si="5"/>
        <v>19</v>
      </c>
      <c r="F11" s="12">
        <f t="shared" si="5"/>
        <v>28</v>
      </c>
      <c r="G11" s="12">
        <f t="shared" si="5"/>
        <v>36</v>
      </c>
      <c r="H11" s="12">
        <f t="shared" si="5"/>
        <v>46</v>
      </c>
      <c r="I11" s="12">
        <f t="shared" si="5"/>
        <v>55</v>
      </c>
      <c r="J11" s="12">
        <f t="shared" si="5"/>
        <v>65</v>
      </c>
      <c r="K11" s="12">
        <f t="shared" si="5"/>
        <v>74</v>
      </c>
      <c r="L11" s="12">
        <f t="shared" si="5"/>
        <v>83</v>
      </c>
      <c r="M11" s="12">
        <f t="shared" si="5"/>
        <v>92</v>
      </c>
      <c r="N11" s="12">
        <f t="shared" si="5"/>
        <v>101</v>
      </c>
      <c r="O11" s="12">
        <f t="shared" si="5"/>
        <v>110</v>
      </c>
      <c r="P11" s="12">
        <f t="shared" si="5"/>
        <v>120</v>
      </c>
      <c r="Q11" s="12">
        <f t="shared" si="5"/>
        <v>129</v>
      </c>
      <c r="R11" s="12">
        <f t="shared" si="5"/>
        <v>138</v>
      </c>
      <c r="S11" s="12">
        <f t="shared" si="5"/>
        <v>147</v>
      </c>
      <c r="T11" s="12">
        <f t="shared" si="5"/>
        <v>156</v>
      </c>
      <c r="U11" s="12">
        <f t="shared" si="5"/>
        <v>165</v>
      </c>
      <c r="V11" s="12">
        <f t="shared" si="5"/>
        <v>175</v>
      </c>
      <c r="W11" s="12">
        <f t="shared" si="5"/>
        <v>184</v>
      </c>
      <c r="X11" s="12">
        <f t="shared" si="5"/>
        <v>194</v>
      </c>
      <c r="Y11" s="12">
        <f t="shared" si="5"/>
        <v>202</v>
      </c>
      <c r="Z11" s="12">
        <f t="shared" si="5"/>
        <v>211</v>
      </c>
      <c r="AA11" s="12">
        <f t="shared" si="5"/>
        <v>221</v>
      </c>
      <c r="AB11" s="12">
        <f t="shared" si="5"/>
        <v>230</v>
      </c>
      <c r="AC11" s="12">
        <f t="shared" si="5"/>
        <v>239</v>
      </c>
      <c r="AD11" s="12">
        <f t="shared" si="5"/>
        <v>249</v>
      </c>
      <c r="AE11" s="12">
        <f t="shared" si="5"/>
        <v>257</v>
      </c>
      <c r="AF11" s="12">
        <f t="shared" si="5"/>
        <v>266</v>
      </c>
      <c r="AG11" s="13">
        <f t="shared" si="5"/>
        <v>276</v>
      </c>
    </row>
    <row r="12" spans="1:33" ht="15" customHeight="1">
      <c r="B12" s="184"/>
      <c r="C12" s="15" t="s">
        <v>16</v>
      </c>
      <c r="D12" s="16">
        <f t="shared" ref="D12:AG12" si="6">ROUND($B$11*D$5/30*$C$2*$E$2,0)+ROUND($B$11*D$5/30*$C$3*$E$2,0)</f>
        <v>32</v>
      </c>
      <c r="E12" s="16">
        <f t="shared" si="6"/>
        <v>65</v>
      </c>
      <c r="F12" s="16">
        <f t="shared" si="6"/>
        <v>97</v>
      </c>
      <c r="G12" s="16">
        <f t="shared" si="6"/>
        <v>129</v>
      </c>
      <c r="H12" s="16">
        <f t="shared" si="6"/>
        <v>161</v>
      </c>
      <c r="I12" s="16">
        <f t="shared" si="6"/>
        <v>194</v>
      </c>
      <c r="J12" s="16">
        <f t="shared" si="6"/>
        <v>225</v>
      </c>
      <c r="K12" s="16">
        <f t="shared" si="6"/>
        <v>257</v>
      </c>
      <c r="L12" s="16">
        <f t="shared" si="6"/>
        <v>289</v>
      </c>
      <c r="M12" s="16">
        <f t="shared" si="6"/>
        <v>322</v>
      </c>
      <c r="N12" s="16">
        <f t="shared" si="6"/>
        <v>354</v>
      </c>
      <c r="O12" s="16">
        <f t="shared" si="6"/>
        <v>386</v>
      </c>
      <c r="P12" s="16">
        <f t="shared" si="6"/>
        <v>418</v>
      </c>
      <c r="Q12" s="16">
        <f t="shared" si="6"/>
        <v>451</v>
      </c>
      <c r="R12" s="16">
        <f t="shared" si="6"/>
        <v>483</v>
      </c>
      <c r="S12" s="16">
        <f t="shared" si="6"/>
        <v>515</v>
      </c>
      <c r="T12" s="16">
        <f t="shared" si="6"/>
        <v>547</v>
      </c>
      <c r="U12" s="16">
        <f t="shared" si="6"/>
        <v>580</v>
      </c>
      <c r="V12" s="16">
        <f t="shared" si="6"/>
        <v>612</v>
      </c>
      <c r="W12" s="16">
        <f t="shared" si="6"/>
        <v>644</v>
      </c>
      <c r="X12" s="16">
        <f t="shared" si="6"/>
        <v>675</v>
      </c>
      <c r="Y12" s="16">
        <f t="shared" si="6"/>
        <v>708</v>
      </c>
      <c r="Z12" s="16">
        <f t="shared" si="6"/>
        <v>740</v>
      </c>
      <c r="AA12" s="16">
        <f t="shared" si="6"/>
        <v>772</v>
      </c>
      <c r="AB12" s="16">
        <f t="shared" si="6"/>
        <v>805</v>
      </c>
      <c r="AC12" s="16">
        <f t="shared" si="6"/>
        <v>837</v>
      </c>
      <c r="AD12" s="16">
        <f t="shared" si="6"/>
        <v>869</v>
      </c>
      <c r="AE12" s="16">
        <f t="shared" si="6"/>
        <v>901</v>
      </c>
      <c r="AF12" s="16">
        <f t="shared" si="6"/>
        <v>934</v>
      </c>
      <c r="AG12" s="17">
        <f t="shared" si="6"/>
        <v>966</v>
      </c>
    </row>
    <row r="13" spans="1:33" s="19" customFormat="1" ht="15" customHeight="1">
      <c r="A13" s="1"/>
      <c r="B13" s="184"/>
      <c r="C13" s="18" t="s">
        <v>17</v>
      </c>
      <c r="D13" s="16">
        <f t="shared" ref="D13:AG13" si="7">ROUND($B$11*D$5/30*$C$4,0)</f>
        <v>0</v>
      </c>
      <c r="E13" s="16">
        <f t="shared" si="7"/>
        <v>1</v>
      </c>
      <c r="F13" s="16">
        <f t="shared" si="7"/>
        <v>1</v>
      </c>
      <c r="G13" s="16">
        <f t="shared" si="7"/>
        <v>2</v>
      </c>
      <c r="H13" s="16">
        <f t="shared" si="7"/>
        <v>2</v>
      </c>
      <c r="I13" s="16">
        <f t="shared" si="7"/>
        <v>3</v>
      </c>
      <c r="J13" s="16">
        <f t="shared" si="7"/>
        <v>3</v>
      </c>
      <c r="K13" s="16">
        <f t="shared" si="7"/>
        <v>3</v>
      </c>
      <c r="L13" s="16">
        <f t="shared" si="7"/>
        <v>4</v>
      </c>
      <c r="M13" s="16">
        <f t="shared" si="7"/>
        <v>4</v>
      </c>
      <c r="N13" s="16">
        <f t="shared" si="7"/>
        <v>5</v>
      </c>
      <c r="O13" s="16">
        <f t="shared" si="7"/>
        <v>5</v>
      </c>
      <c r="P13" s="16">
        <f t="shared" si="7"/>
        <v>5</v>
      </c>
      <c r="Q13" s="16">
        <f t="shared" si="7"/>
        <v>6</v>
      </c>
      <c r="R13" s="16">
        <f t="shared" si="7"/>
        <v>6</v>
      </c>
      <c r="S13" s="16">
        <f t="shared" si="7"/>
        <v>7</v>
      </c>
      <c r="T13" s="16">
        <f t="shared" si="7"/>
        <v>7</v>
      </c>
      <c r="U13" s="16">
        <f t="shared" si="7"/>
        <v>8</v>
      </c>
      <c r="V13" s="16">
        <f t="shared" si="7"/>
        <v>8</v>
      </c>
      <c r="W13" s="16">
        <f t="shared" si="7"/>
        <v>8</v>
      </c>
      <c r="X13" s="16">
        <f t="shared" si="7"/>
        <v>9</v>
      </c>
      <c r="Y13" s="16">
        <f t="shared" si="7"/>
        <v>9</v>
      </c>
      <c r="Z13" s="16">
        <f t="shared" si="7"/>
        <v>10</v>
      </c>
      <c r="AA13" s="16">
        <f t="shared" si="7"/>
        <v>10</v>
      </c>
      <c r="AB13" s="16">
        <f t="shared" si="7"/>
        <v>10</v>
      </c>
      <c r="AC13" s="16">
        <f t="shared" si="7"/>
        <v>11</v>
      </c>
      <c r="AD13" s="16">
        <f t="shared" si="7"/>
        <v>11</v>
      </c>
      <c r="AE13" s="16">
        <f t="shared" si="7"/>
        <v>12</v>
      </c>
      <c r="AF13" s="16">
        <f t="shared" si="7"/>
        <v>12</v>
      </c>
      <c r="AG13" s="17">
        <f t="shared" si="7"/>
        <v>13</v>
      </c>
    </row>
    <row r="14" spans="1:33" s="14" customFormat="1" ht="15" customHeight="1">
      <c r="A14" s="1"/>
      <c r="B14" s="184"/>
      <c r="C14" s="20" t="s">
        <v>18</v>
      </c>
      <c r="D14" s="21">
        <f t="shared" ref="D14:AG14" si="8">D12+D13</f>
        <v>32</v>
      </c>
      <c r="E14" s="21">
        <f t="shared" si="8"/>
        <v>66</v>
      </c>
      <c r="F14" s="21">
        <f t="shared" si="8"/>
        <v>98</v>
      </c>
      <c r="G14" s="21">
        <f t="shared" si="8"/>
        <v>131</v>
      </c>
      <c r="H14" s="21">
        <f t="shared" si="8"/>
        <v>163</v>
      </c>
      <c r="I14" s="21">
        <f t="shared" si="8"/>
        <v>197</v>
      </c>
      <c r="J14" s="21">
        <f t="shared" si="8"/>
        <v>228</v>
      </c>
      <c r="K14" s="21">
        <f t="shared" si="8"/>
        <v>260</v>
      </c>
      <c r="L14" s="21">
        <f t="shared" si="8"/>
        <v>293</v>
      </c>
      <c r="M14" s="21">
        <f t="shared" si="8"/>
        <v>326</v>
      </c>
      <c r="N14" s="21">
        <f t="shared" si="8"/>
        <v>359</v>
      </c>
      <c r="O14" s="21">
        <f t="shared" si="8"/>
        <v>391</v>
      </c>
      <c r="P14" s="21">
        <f t="shared" si="8"/>
        <v>423</v>
      </c>
      <c r="Q14" s="21">
        <f t="shared" si="8"/>
        <v>457</v>
      </c>
      <c r="R14" s="21">
        <f t="shared" si="8"/>
        <v>489</v>
      </c>
      <c r="S14" s="21">
        <f t="shared" si="8"/>
        <v>522</v>
      </c>
      <c r="T14" s="21">
        <f t="shared" si="8"/>
        <v>554</v>
      </c>
      <c r="U14" s="21">
        <f t="shared" si="8"/>
        <v>588</v>
      </c>
      <c r="V14" s="21">
        <f t="shared" si="8"/>
        <v>620</v>
      </c>
      <c r="W14" s="21">
        <f t="shared" si="8"/>
        <v>652</v>
      </c>
      <c r="X14" s="21">
        <f t="shared" si="8"/>
        <v>684</v>
      </c>
      <c r="Y14" s="21">
        <f t="shared" si="8"/>
        <v>717</v>
      </c>
      <c r="Z14" s="21">
        <f t="shared" si="8"/>
        <v>750</v>
      </c>
      <c r="AA14" s="21">
        <f t="shared" si="8"/>
        <v>782</v>
      </c>
      <c r="AB14" s="21">
        <f t="shared" si="8"/>
        <v>815</v>
      </c>
      <c r="AC14" s="21">
        <f t="shared" si="8"/>
        <v>848</v>
      </c>
      <c r="AD14" s="21">
        <f t="shared" si="8"/>
        <v>880</v>
      </c>
      <c r="AE14" s="21">
        <f t="shared" si="8"/>
        <v>913</v>
      </c>
      <c r="AF14" s="21">
        <f t="shared" si="8"/>
        <v>946</v>
      </c>
      <c r="AG14" s="22">
        <f t="shared" si="8"/>
        <v>979</v>
      </c>
    </row>
    <row r="15" spans="1:33" s="14" customFormat="1" ht="15" customHeight="1" thickBot="1">
      <c r="A15" s="1"/>
      <c r="B15" s="187"/>
      <c r="C15" s="23" t="s">
        <v>14</v>
      </c>
      <c r="D15" s="24">
        <f t="shared" ref="D15:AG15" si="9">ROUND($B$11*D$5/30*6/100,0)</f>
        <v>25</v>
      </c>
      <c r="E15" s="24">
        <f t="shared" si="9"/>
        <v>50</v>
      </c>
      <c r="F15" s="24">
        <f t="shared" si="9"/>
        <v>75</v>
      </c>
      <c r="G15" s="24">
        <f t="shared" si="9"/>
        <v>100</v>
      </c>
      <c r="H15" s="24">
        <f t="shared" si="9"/>
        <v>125</v>
      </c>
      <c r="I15" s="24">
        <f t="shared" si="9"/>
        <v>150</v>
      </c>
      <c r="J15" s="24">
        <f t="shared" si="9"/>
        <v>176</v>
      </c>
      <c r="K15" s="24">
        <f t="shared" si="9"/>
        <v>201</v>
      </c>
      <c r="L15" s="24">
        <f t="shared" si="9"/>
        <v>226</v>
      </c>
      <c r="M15" s="24">
        <f t="shared" si="9"/>
        <v>251</v>
      </c>
      <c r="N15" s="24">
        <f t="shared" si="9"/>
        <v>276</v>
      </c>
      <c r="O15" s="24">
        <f t="shared" si="9"/>
        <v>301</v>
      </c>
      <c r="P15" s="24">
        <f t="shared" si="9"/>
        <v>326</v>
      </c>
      <c r="Q15" s="24">
        <f t="shared" si="9"/>
        <v>351</v>
      </c>
      <c r="R15" s="24">
        <f t="shared" si="9"/>
        <v>376</v>
      </c>
      <c r="S15" s="24">
        <f t="shared" si="9"/>
        <v>401</v>
      </c>
      <c r="T15" s="24">
        <f t="shared" si="9"/>
        <v>426</v>
      </c>
      <c r="U15" s="24">
        <f t="shared" si="9"/>
        <v>451</v>
      </c>
      <c r="V15" s="24">
        <f t="shared" si="9"/>
        <v>477</v>
      </c>
      <c r="W15" s="24">
        <f t="shared" si="9"/>
        <v>502</v>
      </c>
      <c r="X15" s="24">
        <f t="shared" si="9"/>
        <v>527</v>
      </c>
      <c r="Y15" s="24">
        <f t="shared" si="9"/>
        <v>552</v>
      </c>
      <c r="Z15" s="24">
        <f t="shared" si="9"/>
        <v>577</v>
      </c>
      <c r="AA15" s="24">
        <f t="shared" si="9"/>
        <v>602</v>
      </c>
      <c r="AB15" s="24">
        <f t="shared" si="9"/>
        <v>627</v>
      </c>
      <c r="AC15" s="24">
        <f t="shared" si="9"/>
        <v>652</v>
      </c>
      <c r="AD15" s="24">
        <f t="shared" si="9"/>
        <v>677</v>
      </c>
      <c r="AE15" s="24">
        <f t="shared" si="9"/>
        <v>702</v>
      </c>
      <c r="AF15" s="24">
        <f t="shared" si="9"/>
        <v>727</v>
      </c>
      <c r="AG15" s="25">
        <f t="shared" si="9"/>
        <v>752</v>
      </c>
    </row>
    <row r="16" spans="1:33" s="14" customFormat="1" ht="15" customHeight="1">
      <c r="A16" s="1"/>
      <c r="B16" s="183">
        <v>13500</v>
      </c>
      <c r="C16" s="26" t="s">
        <v>10</v>
      </c>
      <c r="D16" s="27">
        <f t="shared" ref="D16:AG16" si="10">ROUND($B$16*D$5/30*$C$2*$D$2,0)+ROUND($B$16*D$5/30*$C$3*$D$2,0)</f>
        <v>10</v>
      </c>
      <c r="E16" s="27">
        <f t="shared" si="10"/>
        <v>20</v>
      </c>
      <c r="F16" s="27">
        <f t="shared" si="10"/>
        <v>30</v>
      </c>
      <c r="G16" s="27">
        <f t="shared" si="10"/>
        <v>40</v>
      </c>
      <c r="H16" s="27">
        <f t="shared" si="10"/>
        <v>50</v>
      </c>
      <c r="I16" s="27">
        <f t="shared" si="10"/>
        <v>59</v>
      </c>
      <c r="J16" s="27">
        <f t="shared" si="10"/>
        <v>69</v>
      </c>
      <c r="K16" s="27">
        <f t="shared" si="10"/>
        <v>79</v>
      </c>
      <c r="L16" s="27">
        <f t="shared" si="10"/>
        <v>89</v>
      </c>
      <c r="M16" s="27">
        <f t="shared" si="10"/>
        <v>99</v>
      </c>
      <c r="N16" s="27">
        <f t="shared" si="10"/>
        <v>109</v>
      </c>
      <c r="O16" s="27">
        <f t="shared" si="10"/>
        <v>119</v>
      </c>
      <c r="P16" s="27">
        <f t="shared" si="10"/>
        <v>129</v>
      </c>
      <c r="Q16" s="27">
        <f t="shared" si="10"/>
        <v>139</v>
      </c>
      <c r="R16" s="27">
        <f t="shared" si="10"/>
        <v>149</v>
      </c>
      <c r="S16" s="27">
        <f t="shared" si="10"/>
        <v>158</v>
      </c>
      <c r="T16" s="27">
        <f t="shared" si="10"/>
        <v>168</v>
      </c>
      <c r="U16" s="27">
        <f t="shared" si="10"/>
        <v>178</v>
      </c>
      <c r="V16" s="27">
        <f t="shared" si="10"/>
        <v>188</v>
      </c>
      <c r="W16" s="27">
        <f t="shared" si="10"/>
        <v>198</v>
      </c>
      <c r="X16" s="27">
        <f t="shared" si="10"/>
        <v>208</v>
      </c>
      <c r="Y16" s="27">
        <f t="shared" si="10"/>
        <v>218</v>
      </c>
      <c r="Z16" s="27">
        <f t="shared" si="10"/>
        <v>228</v>
      </c>
      <c r="AA16" s="27">
        <f t="shared" si="10"/>
        <v>238</v>
      </c>
      <c r="AB16" s="27">
        <f t="shared" si="10"/>
        <v>248</v>
      </c>
      <c r="AC16" s="27">
        <f t="shared" si="10"/>
        <v>257</v>
      </c>
      <c r="AD16" s="27">
        <f t="shared" si="10"/>
        <v>267</v>
      </c>
      <c r="AE16" s="27">
        <f t="shared" si="10"/>
        <v>277</v>
      </c>
      <c r="AF16" s="27">
        <f t="shared" si="10"/>
        <v>287</v>
      </c>
      <c r="AG16" s="28">
        <f t="shared" si="10"/>
        <v>297</v>
      </c>
    </row>
    <row r="17" spans="1:33" ht="15" customHeight="1">
      <c r="B17" s="184"/>
      <c r="C17" s="15" t="s">
        <v>11</v>
      </c>
      <c r="D17" s="16">
        <f t="shared" ref="D17:AG17" si="11">ROUND($B$16*D$5/30*$C$2*$E$2,0)+ROUND($B$16*D$5/30*$C$3*$E$2,0)</f>
        <v>35</v>
      </c>
      <c r="E17" s="16">
        <f t="shared" si="11"/>
        <v>69</v>
      </c>
      <c r="F17" s="16">
        <f t="shared" si="11"/>
        <v>104</v>
      </c>
      <c r="G17" s="16">
        <f t="shared" si="11"/>
        <v>139</v>
      </c>
      <c r="H17" s="16">
        <f t="shared" si="11"/>
        <v>174</v>
      </c>
      <c r="I17" s="16">
        <f t="shared" si="11"/>
        <v>208</v>
      </c>
      <c r="J17" s="16">
        <f t="shared" si="11"/>
        <v>243</v>
      </c>
      <c r="K17" s="16">
        <f t="shared" si="11"/>
        <v>277</v>
      </c>
      <c r="L17" s="16">
        <f t="shared" si="11"/>
        <v>312</v>
      </c>
      <c r="M17" s="16">
        <f t="shared" si="11"/>
        <v>347</v>
      </c>
      <c r="N17" s="16">
        <f t="shared" si="11"/>
        <v>382</v>
      </c>
      <c r="O17" s="16">
        <f t="shared" si="11"/>
        <v>416</v>
      </c>
      <c r="P17" s="16">
        <f t="shared" si="11"/>
        <v>451</v>
      </c>
      <c r="Q17" s="16">
        <f t="shared" si="11"/>
        <v>485</v>
      </c>
      <c r="R17" s="16">
        <f t="shared" si="11"/>
        <v>520</v>
      </c>
      <c r="S17" s="16">
        <f t="shared" si="11"/>
        <v>554</v>
      </c>
      <c r="T17" s="16">
        <f t="shared" si="11"/>
        <v>590</v>
      </c>
      <c r="U17" s="16">
        <f t="shared" si="11"/>
        <v>624</v>
      </c>
      <c r="V17" s="16">
        <f t="shared" si="11"/>
        <v>659</v>
      </c>
      <c r="W17" s="16">
        <f t="shared" si="11"/>
        <v>693</v>
      </c>
      <c r="X17" s="16">
        <f t="shared" si="11"/>
        <v>728</v>
      </c>
      <c r="Y17" s="16">
        <f t="shared" si="11"/>
        <v>762</v>
      </c>
      <c r="Z17" s="16">
        <f t="shared" si="11"/>
        <v>797</v>
      </c>
      <c r="AA17" s="16">
        <f t="shared" si="11"/>
        <v>832</v>
      </c>
      <c r="AB17" s="16">
        <f t="shared" si="11"/>
        <v>867</v>
      </c>
      <c r="AC17" s="16">
        <f t="shared" si="11"/>
        <v>901</v>
      </c>
      <c r="AD17" s="16">
        <f t="shared" si="11"/>
        <v>936</v>
      </c>
      <c r="AE17" s="16">
        <f t="shared" si="11"/>
        <v>970</v>
      </c>
      <c r="AF17" s="16">
        <f t="shared" si="11"/>
        <v>1005</v>
      </c>
      <c r="AG17" s="17">
        <f t="shared" si="11"/>
        <v>1040</v>
      </c>
    </row>
    <row r="18" spans="1:33" s="19" customFormat="1" ht="15" customHeight="1">
      <c r="A18" s="1"/>
      <c r="B18" s="184"/>
      <c r="C18" s="18" t="s">
        <v>17</v>
      </c>
      <c r="D18" s="16">
        <f t="shared" ref="D18:AG18" si="12">ROUND($B$16*D$5/30*$C$4,0)</f>
        <v>0</v>
      </c>
      <c r="E18" s="16">
        <f t="shared" si="12"/>
        <v>1</v>
      </c>
      <c r="F18" s="16">
        <f t="shared" si="12"/>
        <v>1</v>
      </c>
      <c r="G18" s="16">
        <f t="shared" si="12"/>
        <v>2</v>
      </c>
      <c r="H18" s="16">
        <f t="shared" si="12"/>
        <v>2</v>
      </c>
      <c r="I18" s="16">
        <f t="shared" si="12"/>
        <v>3</v>
      </c>
      <c r="J18" s="16">
        <f t="shared" si="12"/>
        <v>3</v>
      </c>
      <c r="K18" s="16">
        <f t="shared" si="12"/>
        <v>4</v>
      </c>
      <c r="L18" s="16">
        <f t="shared" si="12"/>
        <v>4</v>
      </c>
      <c r="M18" s="16">
        <f t="shared" si="12"/>
        <v>5</v>
      </c>
      <c r="N18" s="16">
        <f t="shared" si="12"/>
        <v>5</v>
      </c>
      <c r="O18" s="16">
        <f t="shared" si="12"/>
        <v>5</v>
      </c>
      <c r="P18" s="16">
        <f t="shared" si="12"/>
        <v>6</v>
      </c>
      <c r="Q18" s="16">
        <f t="shared" si="12"/>
        <v>6</v>
      </c>
      <c r="R18" s="16">
        <f t="shared" si="12"/>
        <v>7</v>
      </c>
      <c r="S18" s="16">
        <f t="shared" si="12"/>
        <v>7</v>
      </c>
      <c r="T18" s="16">
        <f t="shared" si="12"/>
        <v>8</v>
      </c>
      <c r="U18" s="16">
        <f t="shared" si="12"/>
        <v>8</v>
      </c>
      <c r="V18" s="16">
        <f t="shared" si="12"/>
        <v>9</v>
      </c>
      <c r="W18" s="16">
        <f t="shared" si="12"/>
        <v>9</v>
      </c>
      <c r="X18" s="16">
        <f t="shared" si="12"/>
        <v>9</v>
      </c>
      <c r="Y18" s="16">
        <f t="shared" si="12"/>
        <v>10</v>
      </c>
      <c r="Z18" s="16">
        <f t="shared" si="12"/>
        <v>10</v>
      </c>
      <c r="AA18" s="16">
        <f t="shared" si="12"/>
        <v>11</v>
      </c>
      <c r="AB18" s="16">
        <f t="shared" si="12"/>
        <v>11</v>
      </c>
      <c r="AC18" s="16">
        <f t="shared" si="12"/>
        <v>12</v>
      </c>
      <c r="AD18" s="16">
        <f t="shared" si="12"/>
        <v>12</v>
      </c>
      <c r="AE18" s="16">
        <f t="shared" si="12"/>
        <v>13</v>
      </c>
      <c r="AF18" s="16">
        <f t="shared" si="12"/>
        <v>13</v>
      </c>
      <c r="AG18" s="17">
        <f t="shared" si="12"/>
        <v>14</v>
      </c>
    </row>
    <row r="19" spans="1:33" s="14" customFormat="1" ht="15" customHeight="1">
      <c r="A19" s="1"/>
      <c r="B19" s="184"/>
      <c r="C19" s="20" t="s">
        <v>18</v>
      </c>
      <c r="D19" s="21">
        <f t="shared" ref="D19:AG19" si="13">D17+D18</f>
        <v>35</v>
      </c>
      <c r="E19" s="21">
        <f t="shared" si="13"/>
        <v>70</v>
      </c>
      <c r="F19" s="21">
        <f t="shared" si="13"/>
        <v>105</v>
      </c>
      <c r="G19" s="21">
        <f t="shared" si="13"/>
        <v>141</v>
      </c>
      <c r="H19" s="21">
        <f t="shared" si="13"/>
        <v>176</v>
      </c>
      <c r="I19" s="21">
        <f t="shared" si="13"/>
        <v>211</v>
      </c>
      <c r="J19" s="21">
        <f t="shared" si="13"/>
        <v>246</v>
      </c>
      <c r="K19" s="21">
        <f t="shared" si="13"/>
        <v>281</v>
      </c>
      <c r="L19" s="21">
        <f t="shared" si="13"/>
        <v>316</v>
      </c>
      <c r="M19" s="21">
        <f t="shared" si="13"/>
        <v>352</v>
      </c>
      <c r="N19" s="21">
        <f t="shared" si="13"/>
        <v>387</v>
      </c>
      <c r="O19" s="21">
        <f t="shared" si="13"/>
        <v>421</v>
      </c>
      <c r="P19" s="21">
        <f t="shared" si="13"/>
        <v>457</v>
      </c>
      <c r="Q19" s="21">
        <f t="shared" si="13"/>
        <v>491</v>
      </c>
      <c r="R19" s="21">
        <f t="shared" si="13"/>
        <v>527</v>
      </c>
      <c r="S19" s="21">
        <f t="shared" si="13"/>
        <v>561</v>
      </c>
      <c r="T19" s="21">
        <f t="shared" si="13"/>
        <v>598</v>
      </c>
      <c r="U19" s="21">
        <f t="shared" si="13"/>
        <v>632</v>
      </c>
      <c r="V19" s="21">
        <f t="shared" si="13"/>
        <v>668</v>
      </c>
      <c r="W19" s="21">
        <f t="shared" si="13"/>
        <v>702</v>
      </c>
      <c r="X19" s="21">
        <f t="shared" si="13"/>
        <v>737</v>
      </c>
      <c r="Y19" s="21">
        <f t="shared" si="13"/>
        <v>772</v>
      </c>
      <c r="Z19" s="21">
        <f t="shared" si="13"/>
        <v>807</v>
      </c>
      <c r="AA19" s="21">
        <f t="shared" si="13"/>
        <v>843</v>
      </c>
      <c r="AB19" s="21">
        <f t="shared" si="13"/>
        <v>878</v>
      </c>
      <c r="AC19" s="21">
        <f t="shared" si="13"/>
        <v>913</v>
      </c>
      <c r="AD19" s="21">
        <f t="shared" si="13"/>
        <v>948</v>
      </c>
      <c r="AE19" s="21">
        <f t="shared" si="13"/>
        <v>983</v>
      </c>
      <c r="AF19" s="21">
        <f t="shared" si="13"/>
        <v>1018</v>
      </c>
      <c r="AG19" s="22">
        <f t="shared" si="13"/>
        <v>1054</v>
      </c>
    </row>
    <row r="20" spans="1:33" s="14" customFormat="1" ht="15" customHeight="1" thickBot="1">
      <c r="A20" s="1"/>
      <c r="B20" s="185"/>
      <c r="C20" s="29" t="s">
        <v>14</v>
      </c>
      <c r="D20" s="30">
        <f t="shared" ref="D20:AG20" si="14">ROUND($B$16*D$5/30*6/100,0)</f>
        <v>27</v>
      </c>
      <c r="E20" s="30">
        <f t="shared" si="14"/>
        <v>54</v>
      </c>
      <c r="F20" s="30">
        <f t="shared" si="14"/>
        <v>81</v>
      </c>
      <c r="G20" s="30">
        <f t="shared" si="14"/>
        <v>108</v>
      </c>
      <c r="H20" s="30">
        <f t="shared" si="14"/>
        <v>135</v>
      </c>
      <c r="I20" s="30">
        <f t="shared" si="14"/>
        <v>162</v>
      </c>
      <c r="J20" s="30">
        <f t="shared" si="14"/>
        <v>189</v>
      </c>
      <c r="K20" s="30">
        <f t="shared" si="14"/>
        <v>216</v>
      </c>
      <c r="L20" s="30">
        <f t="shared" si="14"/>
        <v>243</v>
      </c>
      <c r="M20" s="30">
        <f t="shared" si="14"/>
        <v>270</v>
      </c>
      <c r="N20" s="30">
        <f t="shared" si="14"/>
        <v>297</v>
      </c>
      <c r="O20" s="30">
        <f t="shared" si="14"/>
        <v>324</v>
      </c>
      <c r="P20" s="30">
        <f t="shared" si="14"/>
        <v>351</v>
      </c>
      <c r="Q20" s="30">
        <f t="shared" si="14"/>
        <v>378</v>
      </c>
      <c r="R20" s="30">
        <f t="shared" si="14"/>
        <v>405</v>
      </c>
      <c r="S20" s="30">
        <f t="shared" si="14"/>
        <v>432</v>
      </c>
      <c r="T20" s="30">
        <f t="shared" si="14"/>
        <v>459</v>
      </c>
      <c r="U20" s="30">
        <f t="shared" si="14"/>
        <v>486</v>
      </c>
      <c r="V20" s="30">
        <f t="shared" si="14"/>
        <v>513</v>
      </c>
      <c r="W20" s="30">
        <f t="shared" si="14"/>
        <v>540</v>
      </c>
      <c r="X20" s="30">
        <f t="shared" si="14"/>
        <v>567</v>
      </c>
      <c r="Y20" s="30">
        <f t="shared" si="14"/>
        <v>594</v>
      </c>
      <c r="Z20" s="30">
        <f t="shared" si="14"/>
        <v>621</v>
      </c>
      <c r="AA20" s="30">
        <f t="shared" si="14"/>
        <v>648</v>
      </c>
      <c r="AB20" s="30">
        <f t="shared" si="14"/>
        <v>675</v>
      </c>
      <c r="AC20" s="30">
        <f t="shared" si="14"/>
        <v>702</v>
      </c>
      <c r="AD20" s="30">
        <f t="shared" si="14"/>
        <v>729</v>
      </c>
      <c r="AE20" s="30">
        <f t="shared" si="14"/>
        <v>756</v>
      </c>
      <c r="AF20" s="30">
        <f t="shared" si="14"/>
        <v>783</v>
      </c>
      <c r="AG20" s="31">
        <f t="shared" si="14"/>
        <v>810</v>
      </c>
    </row>
    <row r="21" spans="1:33" s="14" customFormat="1" ht="15" customHeight="1">
      <c r="A21" s="1"/>
      <c r="B21" s="186">
        <v>15840</v>
      </c>
      <c r="C21" s="11" t="s">
        <v>10</v>
      </c>
      <c r="D21" s="12">
        <f t="shared" ref="D21:AG21" si="15">ROUND($B$21*D$5/30*$C$2*$D$2,0)+ROUND($B$21*D$5/30*$C$3*$D$2,0)</f>
        <v>12</v>
      </c>
      <c r="E21" s="12">
        <f t="shared" si="15"/>
        <v>23</v>
      </c>
      <c r="F21" s="12">
        <f t="shared" si="15"/>
        <v>35</v>
      </c>
      <c r="G21" s="12">
        <f t="shared" si="15"/>
        <v>46</v>
      </c>
      <c r="H21" s="12">
        <f t="shared" si="15"/>
        <v>58</v>
      </c>
      <c r="I21" s="12">
        <f t="shared" si="15"/>
        <v>69</v>
      </c>
      <c r="J21" s="12">
        <f t="shared" si="15"/>
        <v>81</v>
      </c>
      <c r="K21" s="12">
        <f t="shared" si="15"/>
        <v>92</v>
      </c>
      <c r="L21" s="12">
        <f t="shared" si="15"/>
        <v>105</v>
      </c>
      <c r="M21" s="12">
        <f t="shared" si="15"/>
        <v>117</v>
      </c>
      <c r="N21" s="12">
        <f t="shared" si="15"/>
        <v>128</v>
      </c>
      <c r="O21" s="12">
        <f t="shared" si="15"/>
        <v>140</v>
      </c>
      <c r="P21" s="12">
        <f t="shared" si="15"/>
        <v>151</v>
      </c>
      <c r="Q21" s="12">
        <f t="shared" si="15"/>
        <v>163</v>
      </c>
      <c r="R21" s="12">
        <f t="shared" si="15"/>
        <v>174</v>
      </c>
      <c r="S21" s="12">
        <f t="shared" si="15"/>
        <v>186</v>
      </c>
      <c r="T21" s="12">
        <f t="shared" si="15"/>
        <v>198</v>
      </c>
      <c r="U21" s="12">
        <f t="shared" si="15"/>
        <v>209</v>
      </c>
      <c r="V21" s="12">
        <f t="shared" si="15"/>
        <v>221</v>
      </c>
      <c r="W21" s="12">
        <f t="shared" si="15"/>
        <v>232</v>
      </c>
      <c r="X21" s="12">
        <f t="shared" si="15"/>
        <v>244</v>
      </c>
      <c r="Y21" s="12">
        <f t="shared" si="15"/>
        <v>255</v>
      </c>
      <c r="Z21" s="12">
        <f t="shared" si="15"/>
        <v>267</v>
      </c>
      <c r="AA21" s="12">
        <f t="shared" si="15"/>
        <v>278</v>
      </c>
      <c r="AB21" s="12">
        <f t="shared" si="15"/>
        <v>290</v>
      </c>
      <c r="AC21" s="12">
        <f t="shared" si="15"/>
        <v>302</v>
      </c>
      <c r="AD21" s="12">
        <f t="shared" si="15"/>
        <v>314</v>
      </c>
      <c r="AE21" s="12">
        <f t="shared" si="15"/>
        <v>326</v>
      </c>
      <c r="AF21" s="12">
        <f t="shared" si="15"/>
        <v>337</v>
      </c>
      <c r="AG21" s="13">
        <f t="shared" si="15"/>
        <v>349</v>
      </c>
    </row>
    <row r="22" spans="1:33" ht="15" customHeight="1">
      <c r="B22" s="184"/>
      <c r="C22" s="15" t="s">
        <v>16</v>
      </c>
      <c r="D22" s="16">
        <f t="shared" ref="D22:AG22" si="16">ROUND($B$21*D$5/30*$C$2*$E$2,0)+ROUND($B$21*D$5/30*$C$3*$E$2,0)</f>
        <v>41</v>
      </c>
      <c r="E22" s="16">
        <f t="shared" si="16"/>
        <v>81</v>
      </c>
      <c r="F22" s="16">
        <f t="shared" si="16"/>
        <v>122</v>
      </c>
      <c r="G22" s="16">
        <f t="shared" si="16"/>
        <v>163</v>
      </c>
      <c r="H22" s="16">
        <f t="shared" si="16"/>
        <v>203</v>
      </c>
      <c r="I22" s="16">
        <f t="shared" si="16"/>
        <v>244</v>
      </c>
      <c r="J22" s="16">
        <f t="shared" si="16"/>
        <v>285</v>
      </c>
      <c r="K22" s="16">
        <f t="shared" si="16"/>
        <v>326</v>
      </c>
      <c r="L22" s="16">
        <f t="shared" si="16"/>
        <v>366</v>
      </c>
      <c r="M22" s="16">
        <f t="shared" si="16"/>
        <v>407</v>
      </c>
      <c r="N22" s="16">
        <f t="shared" si="16"/>
        <v>448</v>
      </c>
      <c r="O22" s="16">
        <f t="shared" si="16"/>
        <v>488</v>
      </c>
      <c r="P22" s="16">
        <f t="shared" si="16"/>
        <v>528</v>
      </c>
      <c r="Q22" s="16">
        <f t="shared" si="16"/>
        <v>569</v>
      </c>
      <c r="R22" s="16">
        <f t="shared" si="16"/>
        <v>609</v>
      </c>
      <c r="S22" s="16">
        <f t="shared" si="16"/>
        <v>650</v>
      </c>
      <c r="T22" s="16">
        <f t="shared" si="16"/>
        <v>691</v>
      </c>
      <c r="U22" s="16">
        <f t="shared" si="16"/>
        <v>732</v>
      </c>
      <c r="V22" s="16">
        <f t="shared" si="16"/>
        <v>772</v>
      </c>
      <c r="W22" s="16">
        <f t="shared" si="16"/>
        <v>813</v>
      </c>
      <c r="X22" s="16">
        <f t="shared" si="16"/>
        <v>854</v>
      </c>
      <c r="Y22" s="16">
        <f t="shared" si="16"/>
        <v>894</v>
      </c>
      <c r="Z22" s="16">
        <f t="shared" si="16"/>
        <v>935</v>
      </c>
      <c r="AA22" s="16">
        <f t="shared" si="16"/>
        <v>976</v>
      </c>
      <c r="AB22" s="16">
        <f t="shared" si="16"/>
        <v>1016</v>
      </c>
      <c r="AC22" s="16">
        <f t="shared" si="16"/>
        <v>1057</v>
      </c>
      <c r="AD22" s="16">
        <f t="shared" si="16"/>
        <v>1098</v>
      </c>
      <c r="AE22" s="16">
        <f t="shared" si="16"/>
        <v>1138</v>
      </c>
      <c r="AF22" s="16">
        <f t="shared" si="16"/>
        <v>1179</v>
      </c>
      <c r="AG22" s="17">
        <f t="shared" si="16"/>
        <v>1220</v>
      </c>
    </row>
    <row r="23" spans="1:33" s="19" customFormat="1" ht="15" customHeight="1">
      <c r="A23" s="1"/>
      <c r="B23" s="184"/>
      <c r="C23" s="18" t="s">
        <v>12</v>
      </c>
      <c r="D23" s="16">
        <f t="shared" ref="D23:AG23" si="17">ROUND($B$21*D$5/30*$C$4,0)</f>
        <v>1</v>
      </c>
      <c r="E23" s="16">
        <f t="shared" si="17"/>
        <v>1</v>
      </c>
      <c r="F23" s="16">
        <f t="shared" si="17"/>
        <v>2</v>
      </c>
      <c r="G23" s="16">
        <f t="shared" si="17"/>
        <v>2</v>
      </c>
      <c r="H23" s="16">
        <f t="shared" si="17"/>
        <v>3</v>
      </c>
      <c r="I23" s="16">
        <f t="shared" si="17"/>
        <v>3</v>
      </c>
      <c r="J23" s="16">
        <f t="shared" si="17"/>
        <v>4</v>
      </c>
      <c r="K23" s="16">
        <f t="shared" si="17"/>
        <v>4</v>
      </c>
      <c r="L23" s="16">
        <f t="shared" si="17"/>
        <v>5</v>
      </c>
      <c r="M23" s="16">
        <f t="shared" si="17"/>
        <v>5</v>
      </c>
      <c r="N23" s="16">
        <f t="shared" si="17"/>
        <v>6</v>
      </c>
      <c r="O23" s="16">
        <f t="shared" si="17"/>
        <v>6</v>
      </c>
      <c r="P23" s="16">
        <f t="shared" si="17"/>
        <v>7</v>
      </c>
      <c r="Q23" s="16">
        <f t="shared" si="17"/>
        <v>7</v>
      </c>
      <c r="R23" s="16">
        <f t="shared" si="17"/>
        <v>8</v>
      </c>
      <c r="S23" s="16">
        <f t="shared" si="17"/>
        <v>8</v>
      </c>
      <c r="T23" s="16">
        <f t="shared" si="17"/>
        <v>9</v>
      </c>
      <c r="U23" s="16">
        <f t="shared" si="17"/>
        <v>10</v>
      </c>
      <c r="V23" s="16">
        <f t="shared" si="17"/>
        <v>10</v>
      </c>
      <c r="W23" s="16">
        <f t="shared" si="17"/>
        <v>11</v>
      </c>
      <c r="X23" s="16">
        <f t="shared" si="17"/>
        <v>11</v>
      </c>
      <c r="Y23" s="16">
        <f t="shared" si="17"/>
        <v>12</v>
      </c>
      <c r="Z23" s="16">
        <f t="shared" si="17"/>
        <v>12</v>
      </c>
      <c r="AA23" s="16">
        <f t="shared" si="17"/>
        <v>13</v>
      </c>
      <c r="AB23" s="16">
        <f t="shared" si="17"/>
        <v>13</v>
      </c>
      <c r="AC23" s="16">
        <f t="shared" si="17"/>
        <v>14</v>
      </c>
      <c r="AD23" s="16">
        <f t="shared" si="17"/>
        <v>14</v>
      </c>
      <c r="AE23" s="16">
        <f t="shared" si="17"/>
        <v>15</v>
      </c>
      <c r="AF23" s="16">
        <f t="shared" si="17"/>
        <v>15</v>
      </c>
      <c r="AG23" s="17">
        <f t="shared" si="17"/>
        <v>16</v>
      </c>
    </row>
    <row r="24" spans="1:33" s="14" customFormat="1" ht="15" customHeight="1">
      <c r="A24" s="1"/>
      <c r="B24" s="184"/>
      <c r="C24" s="20" t="s">
        <v>18</v>
      </c>
      <c r="D24" s="21">
        <f t="shared" ref="D24:AG24" si="18">D22+D23</f>
        <v>42</v>
      </c>
      <c r="E24" s="21">
        <f t="shared" si="18"/>
        <v>82</v>
      </c>
      <c r="F24" s="21">
        <f t="shared" si="18"/>
        <v>124</v>
      </c>
      <c r="G24" s="21">
        <f t="shared" si="18"/>
        <v>165</v>
      </c>
      <c r="H24" s="21">
        <f t="shared" si="18"/>
        <v>206</v>
      </c>
      <c r="I24" s="21">
        <f t="shared" si="18"/>
        <v>247</v>
      </c>
      <c r="J24" s="21">
        <f t="shared" si="18"/>
        <v>289</v>
      </c>
      <c r="K24" s="21">
        <f t="shared" si="18"/>
        <v>330</v>
      </c>
      <c r="L24" s="21">
        <f t="shared" si="18"/>
        <v>371</v>
      </c>
      <c r="M24" s="21">
        <f t="shared" si="18"/>
        <v>412</v>
      </c>
      <c r="N24" s="21">
        <f t="shared" si="18"/>
        <v>454</v>
      </c>
      <c r="O24" s="21">
        <f t="shared" si="18"/>
        <v>494</v>
      </c>
      <c r="P24" s="21">
        <f t="shared" si="18"/>
        <v>535</v>
      </c>
      <c r="Q24" s="21">
        <f t="shared" si="18"/>
        <v>576</v>
      </c>
      <c r="R24" s="21">
        <f t="shared" si="18"/>
        <v>617</v>
      </c>
      <c r="S24" s="21">
        <f t="shared" si="18"/>
        <v>658</v>
      </c>
      <c r="T24" s="21">
        <f t="shared" si="18"/>
        <v>700</v>
      </c>
      <c r="U24" s="21">
        <f t="shared" si="18"/>
        <v>742</v>
      </c>
      <c r="V24" s="21">
        <f t="shared" si="18"/>
        <v>782</v>
      </c>
      <c r="W24" s="21">
        <f t="shared" si="18"/>
        <v>824</v>
      </c>
      <c r="X24" s="21">
        <f t="shared" si="18"/>
        <v>865</v>
      </c>
      <c r="Y24" s="21">
        <f t="shared" si="18"/>
        <v>906</v>
      </c>
      <c r="Z24" s="21">
        <f t="shared" si="18"/>
        <v>947</v>
      </c>
      <c r="AA24" s="21">
        <f t="shared" si="18"/>
        <v>989</v>
      </c>
      <c r="AB24" s="21">
        <f t="shared" si="18"/>
        <v>1029</v>
      </c>
      <c r="AC24" s="21">
        <f t="shared" si="18"/>
        <v>1071</v>
      </c>
      <c r="AD24" s="21">
        <f t="shared" si="18"/>
        <v>1112</v>
      </c>
      <c r="AE24" s="21">
        <f t="shared" si="18"/>
        <v>1153</v>
      </c>
      <c r="AF24" s="21">
        <f t="shared" si="18"/>
        <v>1194</v>
      </c>
      <c r="AG24" s="22">
        <f t="shared" si="18"/>
        <v>1236</v>
      </c>
    </row>
    <row r="25" spans="1:33" s="14" customFormat="1" ht="15" customHeight="1" thickBot="1">
      <c r="A25" s="1"/>
      <c r="B25" s="187"/>
      <c r="C25" s="23" t="s">
        <v>14</v>
      </c>
      <c r="D25" s="24">
        <f t="shared" ref="D25:AG25" si="19">ROUND($B$21*D$5/30*6/100,0)</f>
        <v>32</v>
      </c>
      <c r="E25" s="24">
        <f t="shared" si="19"/>
        <v>63</v>
      </c>
      <c r="F25" s="24">
        <f t="shared" si="19"/>
        <v>95</v>
      </c>
      <c r="G25" s="24">
        <f t="shared" si="19"/>
        <v>127</v>
      </c>
      <c r="H25" s="24">
        <f t="shared" si="19"/>
        <v>158</v>
      </c>
      <c r="I25" s="24">
        <f t="shared" si="19"/>
        <v>190</v>
      </c>
      <c r="J25" s="24">
        <f t="shared" si="19"/>
        <v>222</v>
      </c>
      <c r="K25" s="24">
        <f t="shared" si="19"/>
        <v>253</v>
      </c>
      <c r="L25" s="24">
        <f t="shared" si="19"/>
        <v>285</v>
      </c>
      <c r="M25" s="24">
        <f t="shared" si="19"/>
        <v>317</v>
      </c>
      <c r="N25" s="24">
        <f t="shared" si="19"/>
        <v>348</v>
      </c>
      <c r="O25" s="24">
        <f t="shared" si="19"/>
        <v>380</v>
      </c>
      <c r="P25" s="24">
        <f t="shared" si="19"/>
        <v>412</v>
      </c>
      <c r="Q25" s="24">
        <f t="shared" si="19"/>
        <v>444</v>
      </c>
      <c r="R25" s="24">
        <f t="shared" si="19"/>
        <v>475</v>
      </c>
      <c r="S25" s="24">
        <f t="shared" si="19"/>
        <v>507</v>
      </c>
      <c r="T25" s="24">
        <f t="shared" si="19"/>
        <v>539</v>
      </c>
      <c r="U25" s="24">
        <f t="shared" si="19"/>
        <v>570</v>
      </c>
      <c r="V25" s="24">
        <f t="shared" si="19"/>
        <v>602</v>
      </c>
      <c r="W25" s="24">
        <f t="shared" si="19"/>
        <v>634</v>
      </c>
      <c r="X25" s="24">
        <f t="shared" si="19"/>
        <v>665</v>
      </c>
      <c r="Y25" s="24">
        <f t="shared" si="19"/>
        <v>697</v>
      </c>
      <c r="Z25" s="24">
        <f t="shared" si="19"/>
        <v>729</v>
      </c>
      <c r="AA25" s="24">
        <f t="shared" si="19"/>
        <v>760</v>
      </c>
      <c r="AB25" s="24">
        <f t="shared" si="19"/>
        <v>792</v>
      </c>
      <c r="AC25" s="24">
        <f t="shared" si="19"/>
        <v>824</v>
      </c>
      <c r="AD25" s="24">
        <f t="shared" si="19"/>
        <v>855</v>
      </c>
      <c r="AE25" s="24">
        <f t="shared" si="19"/>
        <v>887</v>
      </c>
      <c r="AF25" s="24">
        <f t="shared" si="19"/>
        <v>919</v>
      </c>
      <c r="AG25" s="25">
        <f t="shared" si="19"/>
        <v>950</v>
      </c>
    </row>
    <row r="26" spans="1:33" s="14" customFormat="1" ht="15" customHeight="1">
      <c r="A26" s="1"/>
      <c r="B26" s="183">
        <v>16500</v>
      </c>
      <c r="C26" s="26" t="s">
        <v>10</v>
      </c>
      <c r="D26" s="27">
        <f t="shared" ref="D26:AG26" si="20">ROUND($B$26*D$5/30*$C$2*$D$2,0)+ROUND($B$26*D$5/30*$C$3*$D$2,0)</f>
        <v>12</v>
      </c>
      <c r="E26" s="27">
        <f t="shared" si="20"/>
        <v>24</v>
      </c>
      <c r="F26" s="27">
        <f t="shared" si="20"/>
        <v>36</v>
      </c>
      <c r="G26" s="27">
        <f t="shared" si="20"/>
        <v>48</v>
      </c>
      <c r="H26" s="27">
        <f t="shared" si="20"/>
        <v>61</v>
      </c>
      <c r="I26" s="27">
        <f t="shared" si="20"/>
        <v>73</v>
      </c>
      <c r="J26" s="27">
        <f t="shared" si="20"/>
        <v>85</v>
      </c>
      <c r="K26" s="27">
        <f t="shared" si="20"/>
        <v>97</v>
      </c>
      <c r="L26" s="27">
        <f t="shared" si="20"/>
        <v>109</v>
      </c>
      <c r="M26" s="27">
        <f t="shared" si="20"/>
        <v>121</v>
      </c>
      <c r="N26" s="27">
        <f t="shared" si="20"/>
        <v>133</v>
      </c>
      <c r="O26" s="27">
        <f t="shared" si="20"/>
        <v>145</v>
      </c>
      <c r="P26" s="27">
        <f t="shared" si="20"/>
        <v>157</v>
      </c>
      <c r="Q26" s="27">
        <f t="shared" si="20"/>
        <v>169</v>
      </c>
      <c r="R26" s="27">
        <f t="shared" si="20"/>
        <v>182</v>
      </c>
      <c r="S26" s="27">
        <f t="shared" si="20"/>
        <v>194</v>
      </c>
      <c r="T26" s="27">
        <f t="shared" si="20"/>
        <v>206</v>
      </c>
      <c r="U26" s="27">
        <f t="shared" si="20"/>
        <v>218</v>
      </c>
      <c r="V26" s="27">
        <f t="shared" si="20"/>
        <v>230</v>
      </c>
      <c r="W26" s="27">
        <f t="shared" si="20"/>
        <v>242</v>
      </c>
      <c r="X26" s="27">
        <f t="shared" si="20"/>
        <v>254</v>
      </c>
      <c r="Y26" s="27">
        <f t="shared" si="20"/>
        <v>266</v>
      </c>
      <c r="Z26" s="27">
        <f t="shared" si="20"/>
        <v>278</v>
      </c>
      <c r="AA26" s="27">
        <f t="shared" si="20"/>
        <v>290</v>
      </c>
      <c r="AB26" s="27">
        <f t="shared" si="20"/>
        <v>303</v>
      </c>
      <c r="AC26" s="27">
        <f t="shared" si="20"/>
        <v>315</v>
      </c>
      <c r="AD26" s="27">
        <f t="shared" si="20"/>
        <v>327</v>
      </c>
      <c r="AE26" s="27">
        <f t="shared" si="20"/>
        <v>339</v>
      </c>
      <c r="AF26" s="27">
        <f t="shared" si="20"/>
        <v>351</v>
      </c>
      <c r="AG26" s="28">
        <f t="shared" si="20"/>
        <v>363</v>
      </c>
    </row>
    <row r="27" spans="1:33" ht="15" customHeight="1">
      <c r="B27" s="184"/>
      <c r="C27" s="15" t="s">
        <v>11</v>
      </c>
      <c r="D27" s="16">
        <f t="shared" ref="D27:AG27" si="21">ROUND($B$26*D$5/30*$C$2*$E$2,0)+ROUND($B$26*D$5/30*$C$3*$E$2,0)</f>
        <v>43</v>
      </c>
      <c r="E27" s="16">
        <f t="shared" si="21"/>
        <v>85</v>
      </c>
      <c r="F27" s="16">
        <f t="shared" si="21"/>
        <v>128</v>
      </c>
      <c r="G27" s="16">
        <f t="shared" si="21"/>
        <v>169</v>
      </c>
      <c r="H27" s="16">
        <f t="shared" si="21"/>
        <v>212</v>
      </c>
      <c r="I27" s="16">
        <f t="shared" si="21"/>
        <v>254</v>
      </c>
      <c r="J27" s="16">
        <f t="shared" si="21"/>
        <v>297</v>
      </c>
      <c r="K27" s="16">
        <f t="shared" si="21"/>
        <v>339</v>
      </c>
      <c r="L27" s="16">
        <f t="shared" si="21"/>
        <v>382</v>
      </c>
      <c r="M27" s="16">
        <f t="shared" si="21"/>
        <v>424</v>
      </c>
      <c r="N27" s="16">
        <f t="shared" si="21"/>
        <v>466</v>
      </c>
      <c r="O27" s="16">
        <f t="shared" si="21"/>
        <v>508</v>
      </c>
      <c r="P27" s="16">
        <f t="shared" si="21"/>
        <v>551</v>
      </c>
      <c r="Q27" s="16">
        <f t="shared" si="21"/>
        <v>593</v>
      </c>
      <c r="R27" s="16">
        <f t="shared" si="21"/>
        <v>636</v>
      </c>
      <c r="S27" s="16">
        <f t="shared" si="21"/>
        <v>678</v>
      </c>
      <c r="T27" s="16">
        <f t="shared" si="21"/>
        <v>720</v>
      </c>
      <c r="U27" s="16">
        <f t="shared" si="21"/>
        <v>762</v>
      </c>
      <c r="V27" s="16">
        <f t="shared" si="21"/>
        <v>805</v>
      </c>
      <c r="W27" s="16">
        <f t="shared" si="21"/>
        <v>847</v>
      </c>
      <c r="X27" s="16">
        <f t="shared" si="21"/>
        <v>890</v>
      </c>
      <c r="Y27" s="16">
        <f t="shared" si="21"/>
        <v>932</v>
      </c>
      <c r="Z27" s="16">
        <f t="shared" si="21"/>
        <v>975</v>
      </c>
      <c r="AA27" s="16">
        <f t="shared" si="21"/>
        <v>1016</v>
      </c>
      <c r="AB27" s="16">
        <f t="shared" si="21"/>
        <v>1059</v>
      </c>
      <c r="AC27" s="16">
        <f t="shared" si="21"/>
        <v>1101</v>
      </c>
      <c r="AD27" s="16">
        <f t="shared" si="21"/>
        <v>1144</v>
      </c>
      <c r="AE27" s="16">
        <f t="shared" si="21"/>
        <v>1186</v>
      </c>
      <c r="AF27" s="16">
        <f t="shared" si="21"/>
        <v>1229</v>
      </c>
      <c r="AG27" s="17">
        <f t="shared" si="21"/>
        <v>1271</v>
      </c>
    </row>
    <row r="28" spans="1:33" s="19" customFormat="1" ht="15" customHeight="1">
      <c r="A28" s="1"/>
      <c r="B28" s="184"/>
      <c r="C28" s="18" t="s">
        <v>12</v>
      </c>
      <c r="D28" s="16">
        <f t="shared" ref="D28:AG28" si="22">ROUND($B$26*D$5/30*$C$4,0)</f>
        <v>1</v>
      </c>
      <c r="E28" s="16">
        <f t="shared" si="22"/>
        <v>1</v>
      </c>
      <c r="F28" s="16">
        <f t="shared" si="22"/>
        <v>2</v>
      </c>
      <c r="G28" s="16">
        <f t="shared" si="22"/>
        <v>2</v>
      </c>
      <c r="H28" s="16">
        <f t="shared" si="22"/>
        <v>3</v>
      </c>
      <c r="I28" s="16">
        <f t="shared" si="22"/>
        <v>3</v>
      </c>
      <c r="J28" s="16">
        <f t="shared" si="22"/>
        <v>4</v>
      </c>
      <c r="K28" s="16">
        <f t="shared" si="22"/>
        <v>4</v>
      </c>
      <c r="L28" s="16">
        <f t="shared" si="22"/>
        <v>5</v>
      </c>
      <c r="M28" s="16">
        <f t="shared" si="22"/>
        <v>6</v>
      </c>
      <c r="N28" s="16">
        <f t="shared" si="22"/>
        <v>6</v>
      </c>
      <c r="O28" s="16">
        <f t="shared" si="22"/>
        <v>7</v>
      </c>
      <c r="P28" s="16">
        <f t="shared" si="22"/>
        <v>7</v>
      </c>
      <c r="Q28" s="16">
        <f t="shared" si="22"/>
        <v>8</v>
      </c>
      <c r="R28" s="16">
        <f t="shared" si="22"/>
        <v>8</v>
      </c>
      <c r="S28" s="16">
        <f t="shared" si="22"/>
        <v>9</v>
      </c>
      <c r="T28" s="16">
        <f t="shared" si="22"/>
        <v>9</v>
      </c>
      <c r="U28" s="16">
        <f t="shared" si="22"/>
        <v>10</v>
      </c>
      <c r="V28" s="16">
        <f t="shared" si="22"/>
        <v>10</v>
      </c>
      <c r="W28" s="16">
        <f t="shared" si="22"/>
        <v>11</v>
      </c>
      <c r="X28" s="16">
        <f t="shared" si="22"/>
        <v>12</v>
      </c>
      <c r="Y28" s="16">
        <f t="shared" si="22"/>
        <v>12</v>
      </c>
      <c r="Z28" s="16">
        <f t="shared" si="22"/>
        <v>13</v>
      </c>
      <c r="AA28" s="16">
        <f t="shared" si="22"/>
        <v>13</v>
      </c>
      <c r="AB28" s="16">
        <f t="shared" si="22"/>
        <v>14</v>
      </c>
      <c r="AC28" s="16">
        <f t="shared" si="22"/>
        <v>14</v>
      </c>
      <c r="AD28" s="16">
        <f t="shared" si="22"/>
        <v>15</v>
      </c>
      <c r="AE28" s="16">
        <f t="shared" si="22"/>
        <v>15</v>
      </c>
      <c r="AF28" s="16">
        <f t="shared" si="22"/>
        <v>16</v>
      </c>
      <c r="AG28" s="17">
        <f t="shared" si="22"/>
        <v>17</v>
      </c>
    </row>
    <row r="29" spans="1:33" s="14" customFormat="1" ht="15" customHeight="1">
      <c r="A29" s="1"/>
      <c r="B29" s="184"/>
      <c r="C29" s="20" t="s">
        <v>13</v>
      </c>
      <c r="D29" s="21">
        <f t="shared" ref="D29:AG29" si="23">D27+D28</f>
        <v>44</v>
      </c>
      <c r="E29" s="21">
        <f t="shared" si="23"/>
        <v>86</v>
      </c>
      <c r="F29" s="21">
        <f t="shared" si="23"/>
        <v>130</v>
      </c>
      <c r="G29" s="21">
        <f t="shared" si="23"/>
        <v>171</v>
      </c>
      <c r="H29" s="21">
        <f t="shared" si="23"/>
        <v>215</v>
      </c>
      <c r="I29" s="21">
        <f t="shared" si="23"/>
        <v>257</v>
      </c>
      <c r="J29" s="21">
        <f t="shared" si="23"/>
        <v>301</v>
      </c>
      <c r="K29" s="21">
        <f t="shared" si="23"/>
        <v>343</v>
      </c>
      <c r="L29" s="21">
        <f t="shared" si="23"/>
        <v>387</v>
      </c>
      <c r="M29" s="21">
        <f t="shared" si="23"/>
        <v>430</v>
      </c>
      <c r="N29" s="21">
        <f t="shared" si="23"/>
        <v>472</v>
      </c>
      <c r="O29" s="21">
        <f t="shared" si="23"/>
        <v>515</v>
      </c>
      <c r="P29" s="21">
        <f t="shared" si="23"/>
        <v>558</v>
      </c>
      <c r="Q29" s="21">
        <f t="shared" si="23"/>
        <v>601</v>
      </c>
      <c r="R29" s="21">
        <f t="shared" si="23"/>
        <v>644</v>
      </c>
      <c r="S29" s="21">
        <f t="shared" si="23"/>
        <v>687</v>
      </c>
      <c r="T29" s="21">
        <f t="shared" si="23"/>
        <v>729</v>
      </c>
      <c r="U29" s="21">
        <f t="shared" si="23"/>
        <v>772</v>
      </c>
      <c r="V29" s="21">
        <f t="shared" si="23"/>
        <v>815</v>
      </c>
      <c r="W29" s="21">
        <f t="shared" si="23"/>
        <v>858</v>
      </c>
      <c r="X29" s="21">
        <f t="shared" si="23"/>
        <v>902</v>
      </c>
      <c r="Y29" s="21">
        <f t="shared" si="23"/>
        <v>944</v>
      </c>
      <c r="Z29" s="21">
        <f t="shared" si="23"/>
        <v>988</v>
      </c>
      <c r="AA29" s="21">
        <f t="shared" si="23"/>
        <v>1029</v>
      </c>
      <c r="AB29" s="21">
        <f t="shared" si="23"/>
        <v>1073</v>
      </c>
      <c r="AC29" s="21">
        <f t="shared" si="23"/>
        <v>1115</v>
      </c>
      <c r="AD29" s="21">
        <f t="shared" si="23"/>
        <v>1159</v>
      </c>
      <c r="AE29" s="21">
        <f t="shared" si="23"/>
        <v>1201</v>
      </c>
      <c r="AF29" s="21">
        <f t="shared" si="23"/>
        <v>1245</v>
      </c>
      <c r="AG29" s="22">
        <f t="shared" si="23"/>
        <v>1288</v>
      </c>
    </row>
    <row r="30" spans="1:33" s="14" customFormat="1" ht="15" customHeight="1" thickBot="1">
      <c r="A30" s="1"/>
      <c r="B30" s="185"/>
      <c r="C30" s="29" t="s">
        <v>19</v>
      </c>
      <c r="D30" s="30">
        <f t="shared" ref="D30:AG30" si="24">ROUND($B$26*D$5/30*6/100,0)</f>
        <v>33</v>
      </c>
      <c r="E30" s="30">
        <f t="shared" si="24"/>
        <v>66</v>
      </c>
      <c r="F30" s="30">
        <f t="shared" si="24"/>
        <v>99</v>
      </c>
      <c r="G30" s="30">
        <f t="shared" si="24"/>
        <v>132</v>
      </c>
      <c r="H30" s="30">
        <f t="shared" si="24"/>
        <v>165</v>
      </c>
      <c r="I30" s="30">
        <f t="shared" si="24"/>
        <v>198</v>
      </c>
      <c r="J30" s="30">
        <f t="shared" si="24"/>
        <v>231</v>
      </c>
      <c r="K30" s="30">
        <f t="shared" si="24"/>
        <v>264</v>
      </c>
      <c r="L30" s="30">
        <f t="shared" si="24"/>
        <v>297</v>
      </c>
      <c r="M30" s="30">
        <f t="shared" si="24"/>
        <v>330</v>
      </c>
      <c r="N30" s="30">
        <f t="shared" si="24"/>
        <v>363</v>
      </c>
      <c r="O30" s="30">
        <f t="shared" si="24"/>
        <v>396</v>
      </c>
      <c r="P30" s="30">
        <f t="shared" si="24"/>
        <v>429</v>
      </c>
      <c r="Q30" s="30">
        <f t="shared" si="24"/>
        <v>462</v>
      </c>
      <c r="R30" s="30">
        <f t="shared" si="24"/>
        <v>495</v>
      </c>
      <c r="S30" s="30">
        <f t="shared" si="24"/>
        <v>528</v>
      </c>
      <c r="T30" s="30">
        <f t="shared" si="24"/>
        <v>561</v>
      </c>
      <c r="U30" s="30">
        <f t="shared" si="24"/>
        <v>594</v>
      </c>
      <c r="V30" s="30">
        <f t="shared" si="24"/>
        <v>627</v>
      </c>
      <c r="W30" s="30">
        <f t="shared" si="24"/>
        <v>660</v>
      </c>
      <c r="X30" s="30">
        <f t="shared" si="24"/>
        <v>693</v>
      </c>
      <c r="Y30" s="30">
        <f t="shared" si="24"/>
        <v>726</v>
      </c>
      <c r="Z30" s="30">
        <f t="shared" si="24"/>
        <v>759</v>
      </c>
      <c r="AA30" s="30">
        <f t="shared" si="24"/>
        <v>792</v>
      </c>
      <c r="AB30" s="30">
        <f t="shared" si="24"/>
        <v>825</v>
      </c>
      <c r="AC30" s="30">
        <f t="shared" si="24"/>
        <v>858</v>
      </c>
      <c r="AD30" s="30">
        <f t="shared" si="24"/>
        <v>891</v>
      </c>
      <c r="AE30" s="30">
        <f t="shared" si="24"/>
        <v>924</v>
      </c>
      <c r="AF30" s="30">
        <f t="shared" si="24"/>
        <v>957</v>
      </c>
      <c r="AG30" s="31">
        <f t="shared" si="24"/>
        <v>990</v>
      </c>
    </row>
    <row r="31" spans="1:33" s="14" customFormat="1" ht="15" customHeight="1">
      <c r="A31" s="1"/>
      <c r="B31" s="186">
        <v>17280</v>
      </c>
      <c r="C31" s="11" t="s">
        <v>15</v>
      </c>
      <c r="D31" s="12">
        <f t="shared" ref="D31:AG31" si="25">ROUND($B$31*D$5/30*$C$2*$D$2,0)+ROUND($B$31*D$5/30*$C$3*$D$2,0)</f>
        <v>13</v>
      </c>
      <c r="E31" s="12">
        <f t="shared" si="25"/>
        <v>25</v>
      </c>
      <c r="F31" s="12">
        <f t="shared" si="25"/>
        <v>38</v>
      </c>
      <c r="G31" s="12">
        <f t="shared" si="25"/>
        <v>51</v>
      </c>
      <c r="H31" s="12">
        <f t="shared" si="25"/>
        <v>64</v>
      </c>
      <c r="I31" s="12">
        <f t="shared" si="25"/>
        <v>76</v>
      </c>
      <c r="J31" s="12">
        <f t="shared" si="25"/>
        <v>89</v>
      </c>
      <c r="K31" s="12">
        <f t="shared" si="25"/>
        <v>101</v>
      </c>
      <c r="L31" s="12">
        <f t="shared" si="25"/>
        <v>114</v>
      </c>
      <c r="M31" s="12">
        <f t="shared" si="25"/>
        <v>127</v>
      </c>
      <c r="N31" s="12">
        <f t="shared" si="25"/>
        <v>140</v>
      </c>
      <c r="O31" s="12">
        <f t="shared" si="25"/>
        <v>152</v>
      </c>
      <c r="P31" s="12">
        <f t="shared" si="25"/>
        <v>165</v>
      </c>
      <c r="Q31" s="12">
        <f t="shared" si="25"/>
        <v>177</v>
      </c>
      <c r="R31" s="12">
        <f t="shared" si="25"/>
        <v>190</v>
      </c>
      <c r="S31" s="12">
        <f t="shared" si="25"/>
        <v>202</v>
      </c>
      <c r="T31" s="12">
        <f t="shared" si="25"/>
        <v>216</v>
      </c>
      <c r="U31" s="12">
        <f t="shared" si="25"/>
        <v>228</v>
      </c>
      <c r="V31" s="12">
        <f t="shared" si="25"/>
        <v>241</v>
      </c>
      <c r="W31" s="12">
        <f t="shared" si="25"/>
        <v>253</v>
      </c>
      <c r="X31" s="12">
        <f t="shared" si="25"/>
        <v>266</v>
      </c>
      <c r="Y31" s="12">
        <f t="shared" si="25"/>
        <v>278</v>
      </c>
      <c r="Z31" s="12">
        <f t="shared" si="25"/>
        <v>291</v>
      </c>
      <c r="AA31" s="12">
        <f t="shared" si="25"/>
        <v>304</v>
      </c>
      <c r="AB31" s="12">
        <f t="shared" si="25"/>
        <v>317</v>
      </c>
      <c r="AC31" s="12">
        <f t="shared" si="25"/>
        <v>330</v>
      </c>
      <c r="AD31" s="12">
        <f t="shared" si="25"/>
        <v>342</v>
      </c>
      <c r="AE31" s="12">
        <f t="shared" si="25"/>
        <v>355</v>
      </c>
      <c r="AF31" s="12">
        <f t="shared" si="25"/>
        <v>367</v>
      </c>
      <c r="AG31" s="13">
        <f t="shared" si="25"/>
        <v>381</v>
      </c>
    </row>
    <row r="32" spans="1:33" ht="15" customHeight="1">
      <c r="B32" s="184"/>
      <c r="C32" s="15" t="s">
        <v>16</v>
      </c>
      <c r="D32" s="16">
        <f t="shared" ref="D32:AG32" si="26">ROUND($B$31*D$5/30*$C$2*$E$2,0)+ROUND($B$31*D$5/30*$C$3*$E$2,0)</f>
        <v>44</v>
      </c>
      <c r="E32" s="16">
        <f t="shared" si="26"/>
        <v>89</v>
      </c>
      <c r="F32" s="16">
        <f t="shared" si="26"/>
        <v>133</v>
      </c>
      <c r="G32" s="16">
        <f t="shared" si="26"/>
        <v>177</v>
      </c>
      <c r="H32" s="16">
        <f t="shared" si="26"/>
        <v>222</v>
      </c>
      <c r="I32" s="16">
        <f t="shared" si="26"/>
        <v>266</v>
      </c>
      <c r="J32" s="16">
        <f t="shared" si="26"/>
        <v>310</v>
      </c>
      <c r="K32" s="16">
        <f t="shared" si="26"/>
        <v>355</v>
      </c>
      <c r="L32" s="16">
        <f t="shared" si="26"/>
        <v>399</v>
      </c>
      <c r="M32" s="16">
        <f t="shared" si="26"/>
        <v>443</v>
      </c>
      <c r="N32" s="16">
        <f t="shared" si="26"/>
        <v>488</v>
      </c>
      <c r="O32" s="16">
        <f t="shared" si="26"/>
        <v>532</v>
      </c>
      <c r="P32" s="16">
        <f t="shared" si="26"/>
        <v>576</v>
      </c>
      <c r="Q32" s="16">
        <f t="shared" si="26"/>
        <v>620</v>
      </c>
      <c r="R32" s="16">
        <f t="shared" si="26"/>
        <v>665</v>
      </c>
      <c r="S32" s="16">
        <f t="shared" si="26"/>
        <v>710</v>
      </c>
      <c r="T32" s="16">
        <f t="shared" si="26"/>
        <v>754</v>
      </c>
      <c r="U32" s="16">
        <f t="shared" si="26"/>
        <v>799</v>
      </c>
      <c r="V32" s="16">
        <f t="shared" si="26"/>
        <v>843</v>
      </c>
      <c r="W32" s="16">
        <f t="shared" si="26"/>
        <v>887</v>
      </c>
      <c r="X32" s="16">
        <f t="shared" si="26"/>
        <v>932</v>
      </c>
      <c r="Y32" s="16">
        <f t="shared" si="26"/>
        <v>976</v>
      </c>
      <c r="Z32" s="16">
        <f t="shared" si="26"/>
        <v>1020</v>
      </c>
      <c r="AA32" s="16">
        <f t="shared" si="26"/>
        <v>1065</v>
      </c>
      <c r="AB32" s="16">
        <f t="shared" si="26"/>
        <v>1109</v>
      </c>
      <c r="AC32" s="16">
        <f t="shared" si="26"/>
        <v>1153</v>
      </c>
      <c r="AD32" s="16">
        <f t="shared" si="26"/>
        <v>1198</v>
      </c>
      <c r="AE32" s="16">
        <f t="shared" si="26"/>
        <v>1242</v>
      </c>
      <c r="AF32" s="16">
        <f t="shared" si="26"/>
        <v>1286</v>
      </c>
      <c r="AG32" s="17">
        <f t="shared" si="26"/>
        <v>1331</v>
      </c>
    </row>
    <row r="33" spans="1:33" s="19" customFormat="1" ht="15" customHeight="1">
      <c r="A33" s="1"/>
      <c r="B33" s="184"/>
      <c r="C33" s="18" t="s">
        <v>17</v>
      </c>
      <c r="D33" s="16">
        <f>ROUND($B$31*D$5/30*$C$4,0)</f>
        <v>1</v>
      </c>
      <c r="E33" s="16">
        <f t="shared" ref="E33:AG33" si="27">ROUND($B$31*E$5/30*$C$4,0)</f>
        <v>1</v>
      </c>
      <c r="F33" s="16">
        <f t="shared" si="27"/>
        <v>2</v>
      </c>
      <c r="G33" s="16">
        <f t="shared" si="27"/>
        <v>2</v>
      </c>
      <c r="H33" s="16">
        <f t="shared" si="27"/>
        <v>3</v>
      </c>
      <c r="I33" s="16">
        <f t="shared" si="27"/>
        <v>3</v>
      </c>
      <c r="J33" s="16">
        <f t="shared" si="27"/>
        <v>4</v>
      </c>
      <c r="K33" s="16">
        <f t="shared" si="27"/>
        <v>5</v>
      </c>
      <c r="L33" s="16">
        <f t="shared" si="27"/>
        <v>5</v>
      </c>
      <c r="M33" s="16">
        <f t="shared" si="27"/>
        <v>6</v>
      </c>
      <c r="N33" s="16">
        <f t="shared" si="27"/>
        <v>6</v>
      </c>
      <c r="O33" s="16">
        <f t="shared" si="27"/>
        <v>7</v>
      </c>
      <c r="P33" s="16">
        <f t="shared" si="27"/>
        <v>7</v>
      </c>
      <c r="Q33" s="16">
        <f t="shared" si="27"/>
        <v>8</v>
      </c>
      <c r="R33" s="16">
        <f t="shared" si="27"/>
        <v>9</v>
      </c>
      <c r="S33" s="16">
        <f t="shared" si="27"/>
        <v>9</v>
      </c>
      <c r="T33" s="16">
        <f t="shared" si="27"/>
        <v>10</v>
      </c>
      <c r="U33" s="16">
        <f t="shared" si="27"/>
        <v>10</v>
      </c>
      <c r="V33" s="16">
        <f t="shared" si="27"/>
        <v>11</v>
      </c>
      <c r="W33" s="16">
        <f t="shared" si="27"/>
        <v>12</v>
      </c>
      <c r="X33" s="16">
        <f t="shared" si="27"/>
        <v>12</v>
      </c>
      <c r="Y33" s="16">
        <f t="shared" si="27"/>
        <v>13</v>
      </c>
      <c r="Z33" s="16">
        <f t="shared" si="27"/>
        <v>13</v>
      </c>
      <c r="AA33" s="16">
        <f t="shared" si="27"/>
        <v>14</v>
      </c>
      <c r="AB33" s="16">
        <f t="shared" si="27"/>
        <v>14</v>
      </c>
      <c r="AC33" s="16">
        <f t="shared" si="27"/>
        <v>15</v>
      </c>
      <c r="AD33" s="16">
        <f t="shared" si="27"/>
        <v>16</v>
      </c>
      <c r="AE33" s="16">
        <f t="shared" si="27"/>
        <v>16</v>
      </c>
      <c r="AF33" s="16">
        <f t="shared" si="27"/>
        <v>17</v>
      </c>
      <c r="AG33" s="17">
        <f t="shared" si="27"/>
        <v>17</v>
      </c>
    </row>
    <row r="34" spans="1:33" s="14" customFormat="1" ht="15" customHeight="1">
      <c r="A34" s="1"/>
      <c r="B34" s="184"/>
      <c r="C34" s="20" t="s">
        <v>13</v>
      </c>
      <c r="D34" s="21">
        <f t="shared" ref="D34:AG34" si="28">D32+D33</f>
        <v>45</v>
      </c>
      <c r="E34" s="21">
        <f t="shared" si="28"/>
        <v>90</v>
      </c>
      <c r="F34" s="21">
        <f t="shared" si="28"/>
        <v>135</v>
      </c>
      <c r="G34" s="21">
        <f t="shared" si="28"/>
        <v>179</v>
      </c>
      <c r="H34" s="21">
        <f t="shared" si="28"/>
        <v>225</v>
      </c>
      <c r="I34" s="21">
        <f t="shared" si="28"/>
        <v>269</v>
      </c>
      <c r="J34" s="21">
        <f t="shared" si="28"/>
        <v>314</v>
      </c>
      <c r="K34" s="21">
        <f t="shared" si="28"/>
        <v>360</v>
      </c>
      <c r="L34" s="21">
        <f t="shared" si="28"/>
        <v>404</v>
      </c>
      <c r="M34" s="21">
        <f t="shared" si="28"/>
        <v>449</v>
      </c>
      <c r="N34" s="21">
        <f t="shared" si="28"/>
        <v>494</v>
      </c>
      <c r="O34" s="21">
        <f t="shared" si="28"/>
        <v>539</v>
      </c>
      <c r="P34" s="21">
        <f t="shared" si="28"/>
        <v>583</v>
      </c>
      <c r="Q34" s="21">
        <f t="shared" si="28"/>
        <v>628</v>
      </c>
      <c r="R34" s="21">
        <f t="shared" si="28"/>
        <v>674</v>
      </c>
      <c r="S34" s="21">
        <f t="shared" si="28"/>
        <v>719</v>
      </c>
      <c r="T34" s="21">
        <f t="shared" si="28"/>
        <v>764</v>
      </c>
      <c r="U34" s="21">
        <f t="shared" si="28"/>
        <v>809</v>
      </c>
      <c r="V34" s="21">
        <f t="shared" si="28"/>
        <v>854</v>
      </c>
      <c r="W34" s="21">
        <f t="shared" si="28"/>
        <v>899</v>
      </c>
      <c r="X34" s="21">
        <f t="shared" si="28"/>
        <v>944</v>
      </c>
      <c r="Y34" s="21">
        <f t="shared" si="28"/>
        <v>989</v>
      </c>
      <c r="Z34" s="21">
        <f t="shared" si="28"/>
        <v>1033</v>
      </c>
      <c r="AA34" s="21">
        <f t="shared" si="28"/>
        <v>1079</v>
      </c>
      <c r="AB34" s="21">
        <f t="shared" si="28"/>
        <v>1123</v>
      </c>
      <c r="AC34" s="21">
        <f t="shared" si="28"/>
        <v>1168</v>
      </c>
      <c r="AD34" s="21">
        <f t="shared" si="28"/>
        <v>1214</v>
      </c>
      <c r="AE34" s="21">
        <f t="shared" si="28"/>
        <v>1258</v>
      </c>
      <c r="AF34" s="21">
        <f t="shared" si="28"/>
        <v>1303</v>
      </c>
      <c r="AG34" s="22">
        <f t="shared" si="28"/>
        <v>1348</v>
      </c>
    </row>
    <row r="35" spans="1:33" s="14" customFormat="1" ht="15" customHeight="1" thickBot="1">
      <c r="A35" s="1"/>
      <c r="B35" s="187"/>
      <c r="C35" s="23" t="s">
        <v>14</v>
      </c>
      <c r="D35" s="24">
        <f t="shared" ref="D35:AG35" si="29">ROUND($B$31*D$5/30*6/100,0)</f>
        <v>35</v>
      </c>
      <c r="E35" s="24">
        <f t="shared" si="29"/>
        <v>69</v>
      </c>
      <c r="F35" s="24">
        <f t="shared" si="29"/>
        <v>104</v>
      </c>
      <c r="G35" s="24">
        <f t="shared" si="29"/>
        <v>138</v>
      </c>
      <c r="H35" s="24">
        <f t="shared" si="29"/>
        <v>173</v>
      </c>
      <c r="I35" s="24">
        <f t="shared" si="29"/>
        <v>207</v>
      </c>
      <c r="J35" s="24">
        <f t="shared" si="29"/>
        <v>242</v>
      </c>
      <c r="K35" s="24">
        <f t="shared" si="29"/>
        <v>276</v>
      </c>
      <c r="L35" s="24">
        <f t="shared" si="29"/>
        <v>311</v>
      </c>
      <c r="M35" s="24">
        <f t="shared" si="29"/>
        <v>346</v>
      </c>
      <c r="N35" s="24">
        <f t="shared" si="29"/>
        <v>380</v>
      </c>
      <c r="O35" s="24">
        <f t="shared" si="29"/>
        <v>415</v>
      </c>
      <c r="P35" s="24">
        <f t="shared" si="29"/>
        <v>449</v>
      </c>
      <c r="Q35" s="24">
        <f t="shared" si="29"/>
        <v>484</v>
      </c>
      <c r="R35" s="24">
        <f t="shared" si="29"/>
        <v>518</v>
      </c>
      <c r="S35" s="24">
        <f t="shared" si="29"/>
        <v>553</v>
      </c>
      <c r="T35" s="24">
        <f t="shared" si="29"/>
        <v>588</v>
      </c>
      <c r="U35" s="24">
        <f t="shared" si="29"/>
        <v>622</v>
      </c>
      <c r="V35" s="24">
        <f t="shared" si="29"/>
        <v>657</v>
      </c>
      <c r="W35" s="24">
        <f t="shared" si="29"/>
        <v>691</v>
      </c>
      <c r="X35" s="24">
        <f t="shared" si="29"/>
        <v>726</v>
      </c>
      <c r="Y35" s="24">
        <f t="shared" si="29"/>
        <v>760</v>
      </c>
      <c r="Z35" s="24">
        <f t="shared" si="29"/>
        <v>795</v>
      </c>
      <c r="AA35" s="24">
        <f t="shared" si="29"/>
        <v>829</v>
      </c>
      <c r="AB35" s="24">
        <f t="shared" si="29"/>
        <v>864</v>
      </c>
      <c r="AC35" s="24">
        <f t="shared" si="29"/>
        <v>899</v>
      </c>
      <c r="AD35" s="24">
        <f t="shared" si="29"/>
        <v>933</v>
      </c>
      <c r="AE35" s="24">
        <f t="shared" si="29"/>
        <v>968</v>
      </c>
      <c r="AF35" s="24">
        <f t="shared" si="29"/>
        <v>1002</v>
      </c>
      <c r="AG35" s="25">
        <f t="shared" si="29"/>
        <v>1037</v>
      </c>
    </row>
    <row r="36" spans="1:33" s="14" customFormat="1" ht="15" customHeight="1">
      <c r="A36" s="1"/>
      <c r="B36" s="183">
        <v>17880</v>
      </c>
      <c r="C36" s="26" t="s">
        <v>15</v>
      </c>
      <c r="D36" s="27">
        <f t="shared" ref="D36:AG36" si="30">ROUND($B$36*D$5/30*$C$2*$D$2,0)+ROUND($B$36*D$5/30*$C$3*$D$2,0)</f>
        <v>13</v>
      </c>
      <c r="E36" s="27">
        <f t="shared" si="30"/>
        <v>26</v>
      </c>
      <c r="F36" s="27">
        <f t="shared" si="30"/>
        <v>40</v>
      </c>
      <c r="G36" s="27">
        <f t="shared" si="30"/>
        <v>53</v>
      </c>
      <c r="H36" s="27">
        <f t="shared" si="30"/>
        <v>66</v>
      </c>
      <c r="I36" s="27">
        <f t="shared" si="30"/>
        <v>79</v>
      </c>
      <c r="J36" s="27">
        <f t="shared" si="30"/>
        <v>91</v>
      </c>
      <c r="K36" s="27">
        <f t="shared" si="30"/>
        <v>105</v>
      </c>
      <c r="L36" s="27">
        <f t="shared" si="30"/>
        <v>118</v>
      </c>
      <c r="M36" s="27">
        <f t="shared" si="30"/>
        <v>131</v>
      </c>
      <c r="N36" s="27">
        <f t="shared" si="30"/>
        <v>144</v>
      </c>
      <c r="O36" s="27">
        <f t="shared" si="30"/>
        <v>157</v>
      </c>
      <c r="P36" s="27">
        <f t="shared" si="30"/>
        <v>170</v>
      </c>
      <c r="Q36" s="27">
        <f t="shared" si="30"/>
        <v>184</v>
      </c>
      <c r="R36" s="27">
        <f t="shared" si="30"/>
        <v>197</v>
      </c>
      <c r="S36" s="27">
        <f t="shared" si="30"/>
        <v>210</v>
      </c>
      <c r="T36" s="27">
        <f t="shared" si="30"/>
        <v>223</v>
      </c>
      <c r="U36" s="27">
        <f t="shared" si="30"/>
        <v>236</v>
      </c>
      <c r="V36" s="27">
        <f t="shared" si="30"/>
        <v>249</v>
      </c>
      <c r="W36" s="27">
        <f t="shared" si="30"/>
        <v>262</v>
      </c>
      <c r="X36" s="27">
        <f t="shared" si="30"/>
        <v>275</v>
      </c>
      <c r="Y36" s="27">
        <f t="shared" si="30"/>
        <v>288</v>
      </c>
      <c r="Z36" s="27">
        <f t="shared" si="30"/>
        <v>301</v>
      </c>
      <c r="AA36" s="27">
        <f t="shared" si="30"/>
        <v>315</v>
      </c>
      <c r="AB36" s="27">
        <f t="shared" si="30"/>
        <v>328</v>
      </c>
      <c r="AC36" s="27">
        <f t="shared" si="30"/>
        <v>341</v>
      </c>
      <c r="AD36" s="27">
        <f t="shared" si="30"/>
        <v>354</v>
      </c>
      <c r="AE36" s="27">
        <f t="shared" si="30"/>
        <v>367</v>
      </c>
      <c r="AF36" s="27">
        <f t="shared" si="30"/>
        <v>381</v>
      </c>
      <c r="AG36" s="28">
        <f t="shared" si="30"/>
        <v>394</v>
      </c>
    </row>
    <row r="37" spans="1:33" ht="15" customHeight="1">
      <c r="B37" s="184"/>
      <c r="C37" s="15" t="s">
        <v>16</v>
      </c>
      <c r="D37" s="16">
        <f t="shared" ref="D37:AG37" si="31">ROUND($B$36*D$5/30*$C$2*$E$2,0)+ROUND($B$36*D$5/30*$C$3*$E$2,0)</f>
        <v>46</v>
      </c>
      <c r="E37" s="16">
        <f t="shared" si="31"/>
        <v>91</v>
      </c>
      <c r="F37" s="16">
        <f t="shared" si="31"/>
        <v>138</v>
      </c>
      <c r="G37" s="16">
        <f t="shared" si="31"/>
        <v>184</v>
      </c>
      <c r="H37" s="16">
        <f t="shared" si="31"/>
        <v>230</v>
      </c>
      <c r="I37" s="16">
        <f t="shared" si="31"/>
        <v>275</v>
      </c>
      <c r="J37" s="16">
        <f t="shared" si="31"/>
        <v>321</v>
      </c>
      <c r="K37" s="16">
        <f t="shared" si="31"/>
        <v>367</v>
      </c>
      <c r="L37" s="16">
        <f t="shared" si="31"/>
        <v>413</v>
      </c>
      <c r="M37" s="16">
        <f t="shared" si="31"/>
        <v>459</v>
      </c>
      <c r="N37" s="16">
        <f t="shared" si="31"/>
        <v>505</v>
      </c>
      <c r="O37" s="16">
        <f t="shared" si="31"/>
        <v>551</v>
      </c>
      <c r="P37" s="16">
        <f t="shared" si="31"/>
        <v>596</v>
      </c>
      <c r="Q37" s="16">
        <f t="shared" si="31"/>
        <v>642</v>
      </c>
      <c r="R37" s="16">
        <f t="shared" si="31"/>
        <v>689</v>
      </c>
      <c r="S37" s="16">
        <f t="shared" si="31"/>
        <v>735</v>
      </c>
      <c r="T37" s="16">
        <f t="shared" si="31"/>
        <v>780</v>
      </c>
      <c r="U37" s="16">
        <f t="shared" si="31"/>
        <v>826</v>
      </c>
      <c r="V37" s="16">
        <f t="shared" si="31"/>
        <v>872</v>
      </c>
      <c r="W37" s="16">
        <f t="shared" si="31"/>
        <v>917</v>
      </c>
      <c r="X37" s="16">
        <f t="shared" si="31"/>
        <v>964</v>
      </c>
      <c r="Y37" s="16">
        <f t="shared" si="31"/>
        <v>1010</v>
      </c>
      <c r="Z37" s="16">
        <f t="shared" si="31"/>
        <v>1056</v>
      </c>
      <c r="AA37" s="16">
        <f t="shared" si="31"/>
        <v>1101</v>
      </c>
      <c r="AB37" s="16">
        <f t="shared" si="31"/>
        <v>1147</v>
      </c>
      <c r="AC37" s="16">
        <f t="shared" si="31"/>
        <v>1193</v>
      </c>
      <c r="AD37" s="16">
        <f t="shared" si="31"/>
        <v>1239</v>
      </c>
      <c r="AE37" s="16">
        <f t="shared" si="31"/>
        <v>1285</v>
      </c>
      <c r="AF37" s="16">
        <f t="shared" si="31"/>
        <v>1331</v>
      </c>
      <c r="AG37" s="17">
        <f t="shared" si="31"/>
        <v>1377</v>
      </c>
    </row>
    <row r="38" spans="1:33" s="19" customFormat="1" ht="15" customHeight="1">
      <c r="A38" s="1"/>
      <c r="B38" s="184"/>
      <c r="C38" s="18" t="s">
        <v>17</v>
      </c>
      <c r="D38" s="16">
        <f t="shared" ref="D38:AG38" si="32">ROUND($B$36*D$5/30*$C$4,0)</f>
        <v>1</v>
      </c>
      <c r="E38" s="16">
        <f t="shared" si="32"/>
        <v>1</v>
      </c>
      <c r="F38" s="16">
        <f t="shared" si="32"/>
        <v>2</v>
      </c>
      <c r="G38" s="16">
        <f t="shared" si="32"/>
        <v>2</v>
      </c>
      <c r="H38" s="16">
        <f t="shared" si="32"/>
        <v>3</v>
      </c>
      <c r="I38" s="16">
        <f t="shared" si="32"/>
        <v>4</v>
      </c>
      <c r="J38" s="16">
        <f t="shared" si="32"/>
        <v>4</v>
      </c>
      <c r="K38" s="16">
        <f t="shared" si="32"/>
        <v>5</v>
      </c>
      <c r="L38" s="16">
        <f t="shared" si="32"/>
        <v>5</v>
      </c>
      <c r="M38" s="16">
        <f t="shared" si="32"/>
        <v>6</v>
      </c>
      <c r="N38" s="16">
        <f t="shared" si="32"/>
        <v>7</v>
      </c>
      <c r="O38" s="16">
        <f t="shared" si="32"/>
        <v>7</v>
      </c>
      <c r="P38" s="16">
        <f t="shared" si="32"/>
        <v>8</v>
      </c>
      <c r="Q38" s="16">
        <f t="shared" si="32"/>
        <v>8</v>
      </c>
      <c r="R38" s="16">
        <f t="shared" si="32"/>
        <v>9</v>
      </c>
      <c r="S38" s="16">
        <f t="shared" si="32"/>
        <v>10</v>
      </c>
      <c r="T38" s="16">
        <f t="shared" si="32"/>
        <v>10</v>
      </c>
      <c r="U38" s="16">
        <f t="shared" si="32"/>
        <v>11</v>
      </c>
      <c r="V38" s="16">
        <f t="shared" si="32"/>
        <v>11</v>
      </c>
      <c r="W38" s="16">
        <f t="shared" si="32"/>
        <v>12</v>
      </c>
      <c r="X38" s="16">
        <f t="shared" si="32"/>
        <v>13</v>
      </c>
      <c r="Y38" s="16">
        <f t="shared" si="32"/>
        <v>13</v>
      </c>
      <c r="Z38" s="16">
        <f t="shared" si="32"/>
        <v>14</v>
      </c>
      <c r="AA38" s="16">
        <f t="shared" si="32"/>
        <v>14</v>
      </c>
      <c r="AB38" s="16">
        <f t="shared" si="32"/>
        <v>15</v>
      </c>
      <c r="AC38" s="16">
        <f t="shared" si="32"/>
        <v>15</v>
      </c>
      <c r="AD38" s="16">
        <f t="shared" si="32"/>
        <v>16</v>
      </c>
      <c r="AE38" s="16">
        <f t="shared" si="32"/>
        <v>17</v>
      </c>
      <c r="AF38" s="16">
        <f t="shared" si="32"/>
        <v>17</v>
      </c>
      <c r="AG38" s="17">
        <f t="shared" si="32"/>
        <v>18</v>
      </c>
    </row>
    <row r="39" spans="1:33" s="14" customFormat="1" ht="15" customHeight="1">
      <c r="A39" s="1"/>
      <c r="B39" s="184"/>
      <c r="C39" s="20" t="s">
        <v>13</v>
      </c>
      <c r="D39" s="21">
        <f t="shared" ref="D39:AG39" si="33">D37+D38</f>
        <v>47</v>
      </c>
      <c r="E39" s="21">
        <f t="shared" si="33"/>
        <v>92</v>
      </c>
      <c r="F39" s="21">
        <f t="shared" si="33"/>
        <v>140</v>
      </c>
      <c r="G39" s="21">
        <f t="shared" si="33"/>
        <v>186</v>
      </c>
      <c r="H39" s="21">
        <f t="shared" si="33"/>
        <v>233</v>
      </c>
      <c r="I39" s="21">
        <f t="shared" si="33"/>
        <v>279</v>
      </c>
      <c r="J39" s="21">
        <f t="shared" si="33"/>
        <v>325</v>
      </c>
      <c r="K39" s="21">
        <f t="shared" si="33"/>
        <v>372</v>
      </c>
      <c r="L39" s="21">
        <f t="shared" si="33"/>
        <v>418</v>
      </c>
      <c r="M39" s="21">
        <f t="shared" si="33"/>
        <v>465</v>
      </c>
      <c r="N39" s="21">
        <f t="shared" si="33"/>
        <v>512</v>
      </c>
      <c r="O39" s="21">
        <f t="shared" si="33"/>
        <v>558</v>
      </c>
      <c r="P39" s="21">
        <f t="shared" si="33"/>
        <v>604</v>
      </c>
      <c r="Q39" s="21">
        <f t="shared" si="33"/>
        <v>650</v>
      </c>
      <c r="R39" s="21">
        <f t="shared" si="33"/>
        <v>698</v>
      </c>
      <c r="S39" s="21">
        <f t="shared" si="33"/>
        <v>745</v>
      </c>
      <c r="T39" s="21">
        <f t="shared" si="33"/>
        <v>790</v>
      </c>
      <c r="U39" s="21">
        <f t="shared" si="33"/>
        <v>837</v>
      </c>
      <c r="V39" s="21">
        <f t="shared" si="33"/>
        <v>883</v>
      </c>
      <c r="W39" s="21">
        <f t="shared" si="33"/>
        <v>929</v>
      </c>
      <c r="X39" s="21">
        <f t="shared" si="33"/>
        <v>977</v>
      </c>
      <c r="Y39" s="21">
        <f t="shared" si="33"/>
        <v>1023</v>
      </c>
      <c r="Z39" s="21">
        <f t="shared" si="33"/>
        <v>1070</v>
      </c>
      <c r="AA39" s="21">
        <f t="shared" si="33"/>
        <v>1115</v>
      </c>
      <c r="AB39" s="21">
        <f t="shared" si="33"/>
        <v>1162</v>
      </c>
      <c r="AC39" s="21">
        <f t="shared" si="33"/>
        <v>1208</v>
      </c>
      <c r="AD39" s="21">
        <f t="shared" si="33"/>
        <v>1255</v>
      </c>
      <c r="AE39" s="21">
        <f t="shared" si="33"/>
        <v>1302</v>
      </c>
      <c r="AF39" s="21">
        <f t="shared" si="33"/>
        <v>1348</v>
      </c>
      <c r="AG39" s="22">
        <f t="shared" si="33"/>
        <v>1395</v>
      </c>
    </row>
    <row r="40" spans="1:33" s="14" customFormat="1" ht="15" customHeight="1" thickBot="1">
      <c r="A40" s="1"/>
      <c r="B40" s="185"/>
      <c r="C40" s="29" t="s">
        <v>19</v>
      </c>
      <c r="D40" s="30">
        <f t="shared" ref="D40:AG40" si="34">ROUND($B$36*D$5/30*6/100,0)</f>
        <v>36</v>
      </c>
      <c r="E40" s="30">
        <f t="shared" si="34"/>
        <v>72</v>
      </c>
      <c r="F40" s="30">
        <f t="shared" si="34"/>
        <v>107</v>
      </c>
      <c r="G40" s="30">
        <f t="shared" si="34"/>
        <v>143</v>
      </c>
      <c r="H40" s="30">
        <f t="shared" si="34"/>
        <v>179</v>
      </c>
      <c r="I40" s="30">
        <f t="shared" si="34"/>
        <v>215</v>
      </c>
      <c r="J40" s="30">
        <f t="shared" si="34"/>
        <v>250</v>
      </c>
      <c r="K40" s="30">
        <f t="shared" si="34"/>
        <v>286</v>
      </c>
      <c r="L40" s="30">
        <f t="shared" si="34"/>
        <v>322</v>
      </c>
      <c r="M40" s="30">
        <f t="shared" si="34"/>
        <v>358</v>
      </c>
      <c r="N40" s="30">
        <f t="shared" si="34"/>
        <v>393</v>
      </c>
      <c r="O40" s="30">
        <f t="shared" si="34"/>
        <v>429</v>
      </c>
      <c r="P40" s="30">
        <f t="shared" si="34"/>
        <v>465</v>
      </c>
      <c r="Q40" s="30">
        <f t="shared" si="34"/>
        <v>501</v>
      </c>
      <c r="R40" s="30">
        <f t="shared" si="34"/>
        <v>536</v>
      </c>
      <c r="S40" s="30">
        <f t="shared" si="34"/>
        <v>572</v>
      </c>
      <c r="T40" s="30">
        <f t="shared" si="34"/>
        <v>608</v>
      </c>
      <c r="U40" s="30">
        <f t="shared" si="34"/>
        <v>644</v>
      </c>
      <c r="V40" s="30">
        <f t="shared" si="34"/>
        <v>679</v>
      </c>
      <c r="W40" s="30">
        <f t="shared" si="34"/>
        <v>715</v>
      </c>
      <c r="X40" s="30">
        <f t="shared" si="34"/>
        <v>751</v>
      </c>
      <c r="Y40" s="30">
        <f t="shared" si="34"/>
        <v>787</v>
      </c>
      <c r="Z40" s="30">
        <f t="shared" si="34"/>
        <v>822</v>
      </c>
      <c r="AA40" s="30">
        <f t="shared" si="34"/>
        <v>858</v>
      </c>
      <c r="AB40" s="30">
        <f t="shared" si="34"/>
        <v>894</v>
      </c>
      <c r="AC40" s="30">
        <f t="shared" si="34"/>
        <v>930</v>
      </c>
      <c r="AD40" s="30">
        <f t="shared" si="34"/>
        <v>966</v>
      </c>
      <c r="AE40" s="30">
        <f t="shared" si="34"/>
        <v>1001</v>
      </c>
      <c r="AF40" s="30">
        <f t="shared" si="34"/>
        <v>1037</v>
      </c>
      <c r="AG40" s="31">
        <f t="shared" si="34"/>
        <v>1073</v>
      </c>
    </row>
    <row r="41" spans="1:33" s="14" customFormat="1" ht="15" customHeight="1">
      <c r="A41" s="1"/>
      <c r="B41" s="186">
        <v>19047</v>
      </c>
      <c r="C41" s="11" t="s">
        <v>15</v>
      </c>
      <c r="D41" s="12">
        <f t="shared" ref="D41:AG41" si="35">ROUND($B$41*D$5/30*$C$2*$D$2,0)+ROUND($B$41*D$5/30*$C$3*$D$2,0)</f>
        <v>14</v>
      </c>
      <c r="E41" s="12">
        <f t="shared" si="35"/>
        <v>28</v>
      </c>
      <c r="F41" s="12">
        <f t="shared" si="35"/>
        <v>42</v>
      </c>
      <c r="G41" s="12">
        <f t="shared" si="35"/>
        <v>56</v>
      </c>
      <c r="H41" s="12">
        <f t="shared" si="35"/>
        <v>69</v>
      </c>
      <c r="I41" s="12">
        <f t="shared" si="35"/>
        <v>84</v>
      </c>
      <c r="J41" s="12">
        <f t="shared" si="35"/>
        <v>98</v>
      </c>
      <c r="K41" s="12">
        <f t="shared" si="35"/>
        <v>112</v>
      </c>
      <c r="L41" s="12">
        <f t="shared" si="35"/>
        <v>125</v>
      </c>
      <c r="M41" s="12">
        <f t="shared" si="35"/>
        <v>140</v>
      </c>
      <c r="N41" s="12">
        <f t="shared" si="35"/>
        <v>154</v>
      </c>
      <c r="O41" s="12">
        <f t="shared" si="35"/>
        <v>167</v>
      </c>
      <c r="P41" s="12">
        <f t="shared" si="35"/>
        <v>182</v>
      </c>
      <c r="Q41" s="12">
        <f t="shared" si="35"/>
        <v>196</v>
      </c>
      <c r="R41" s="12">
        <f t="shared" si="35"/>
        <v>209</v>
      </c>
      <c r="S41" s="12">
        <f t="shared" si="35"/>
        <v>223</v>
      </c>
      <c r="T41" s="12">
        <f t="shared" si="35"/>
        <v>238</v>
      </c>
      <c r="U41" s="12">
        <f t="shared" si="35"/>
        <v>252</v>
      </c>
      <c r="V41" s="12">
        <f t="shared" si="35"/>
        <v>265</v>
      </c>
      <c r="W41" s="12">
        <f t="shared" si="35"/>
        <v>279</v>
      </c>
      <c r="X41" s="12">
        <f t="shared" si="35"/>
        <v>294</v>
      </c>
      <c r="Y41" s="12">
        <f t="shared" si="35"/>
        <v>307</v>
      </c>
      <c r="Z41" s="12">
        <f t="shared" si="35"/>
        <v>321</v>
      </c>
      <c r="AA41" s="12">
        <f t="shared" si="35"/>
        <v>335</v>
      </c>
      <c r="AB41" s="12">
        <f t="shared" si="35"/>
        <v>349</v>
      </c>
      <c r="AC41" s="12">
        <f t="shared" si="35"/>
        <v>363</v>
      </c>
      <c r="AD41" s="12">
        <f t="shared" si="35"/>
        <v>377</v>
      </c>
      <c r="AE41" s="12">
        <f t="shared" si="35"/>
        <v>392</v>
      </c>
      <c r="AF41" s="12">
        <f t="shared" si="35"/>
        <v>405</v>
      </c>
      <c r="AG41" s="13">
        <f t="shared" si="35"/>
        <v>419</v>
      </c>
    </row>
    <row r="42" spans="1:33" ht="15" customHeight="1">
      <c r="B42" s="184"/>
      <c r="C42" s="15" t="s">
        <v>11</v>
      </c>
      <c r="D42" s="16">
        <f t="shared" ref="D42:AG42" si="36">ROUND($B$41*D$5/30*$C$2*$E$2,0)+ROUND($B$41*D$5/30*$C$3*$E$2,0)</f>
        <v>48</v>
      </c>
      <c r="E42" s="16">
        <f t="shared" si="36"/>
        <v>98</v>
      </c>
      <c r="F42" s="16">
        <f t="shared" si="36"/>
        <v>146</v>
      </c>
      <c r="G42" s="16">
        <f t="shared" si="36"/>
        <v>196</v>
      </c>
      <c r="H42" s="16">
        <f t="shared" si="36"/>
        <v>244</v>
      </c>
      <c r="I42" s="16">
        <f t="shared" si="36"/>
        <v>294</v>
      </c>
      <c r="J42" s="16">
        <f t="shared" si="36"/>
        <v>342</v>
      </c>
      <c r="K42" s="16">
        <f t="shared" si="36"/>
        <v>392</v>
      </c>
      <c r="L42" s="16">
        <f t="shared" si="36"/>
        <v>440</v>
      </c>
      <c r="M42" s="16">
        <f t="shared" si="36"/>
        <v>488</v>
      </c>
      <c r="N42" s="16">
        <f t="shared" si="36"/>
        <v>538</v>
      </c>
      <c r="O42" s="16">
        <f t="shared" si="36"/>
        <v>586</v>
      </c>
      <c r="P42" s="16">
        <f t="shared" si="36"/>
        <v>636</v>
      </c>
      <c r="Q42" s="16">
        <f t="shared" si="36"/>
        <v>684</v>
      </c>
      <c r="R42" s="16">
        <f t="shared" si="36"/>
        <v>734</v>
      </c>
      <c r="S42" s="16">
        <f t="shared" si="36"/>
        <v>782</v>
      </c>
      <c r="T42" s="16">
        <f t="shared" si="36"/>
        <v>832</v>
      </c>
      <c r="U42" s="16">
        <f t="shared" si="36"/>
        <v>880</v>
      </c>
      <c r="V42" s="16">
        <f t="shared" si="36"/>
        <v>928</v>
      </c>
      <c r="W42" s="16">
        <f t="shared" si="36"/>
        <v>978</v>
      </c>
      <c r="X42" s="16">
        <f t="shared" si="36"/>
        <v>1026</v>
      </c>
      <c r="Y42" s="16">
        <f t="shared" si="36"/>
        <v>1076</v>
      </c>
      <c r="Z42" s="16">
        <f t="shared" si="36"/>
        <v>1124</v>
      </c>
      <c r="AA42" s="16">
        <f t="shared" si="36"/>
        <v>1174</v>
      </c>
      <c r="AB42" s="16">
        <f t="shared" si="36"/>
        <v>1222</v>
      </c>
      <c r="AC42" s="16">
        <f t="shared" si="36"/>
        <v>1272</v>
      </c>
      <c r="AD42" s="16">
        <f t="shared" si="36"/>
        <v>1320</v>
      </c>
      <c r="AE42" s="16">
        <f t="shared" si="36"/>
        <v>1368</v>
      </c>
      <c r="AF42" s="16">
        <f t="shared" si="36"/>
        <v>1418</v>
      </c>
      <c r="AG42" s="17">
        <f t="shared" si="36"/>
        <v>1466</v>
      </c>
    </row>
    <row r="43" spans="1:33" s="19" customFormat="1" ht="15" customHeight="1">
      <c r="A43" s="1"/>
      <c r="B43" s="184"/>
      <c r="C43" s="18" t="s">
        <v>17</v>
      </c>
      <c r="D43" s="16">
        <f t="shared" ref="D43:AG43" si="37">ROUND($B$41*D$5/30*$C$4,0)</f>
        <v>1</v>
      </c>
      <c r="E43" s="16">
        <f t="shared" si="37"/>
        <v>1</v>
      </c>
      <c r="F43" s="16">
        <f t="shared" si="37"/>
        <v>2</v>
      </c>
      <c r="G43" s="16">
        <f t="shared" si="37"/>
        <v>3</v>
      </c>
      <c r="H43" s="16">
        <f t="shared" si="37"/>
        <v>3</v>
      </c>
      <c r="I43" s="16">
        <f t="shared" si="37"/>
        <v>4</v>
      </c>
      <c r="J43" s="16">
        <f t="shared" si="37"/>
        <v>4</v>
      </c>
      <c r="K43" s="16">
        <f t="shared" si="37"/>
        <v>5</v>
      </c>
      <c r="L43" s="16">
        <f t="shared" si="37"/>
        <v>6</v>
      </c>
      <c r="M43" s="16">
        <f t="shared" si="37"/>
        <v>6</v>
      </c>
      <c r="N43" s="16">
        <f t="shared" si="37"/>
        <v>7</v>
      </c>
      <c r="O43" s="16">
        <f t="shared" si="37"/>
        <v>8</v>
      </c>
      <c r="P43" s="16">
        <f t="shared" si="37"/>
        <v>8</v>
      </c>
      <c r="Q43" s="16">
        <f t="shared" si="37"/>
        <v>9</v>
      </c>
      <c r="R43" s="16">
        <f t="shared" si="37"/>
        <v>10</v>
      </c>
      <c r="S43" s="16">
        <f t="shared" si="37"/>
        <v>10</v>
      </c>
      <c r="T43" s="16">
        <f t="shared" si="37"/>
        <v>11</v>
      </c>
      <c r="U43" s="16">
        <f t="shared" si="37"/>
        <v>11</v>
      </c>
      <c r="V43" s="16">
        <f t="shared" si="37"/>
        <v>12</v>
      </c>
      <c r="W43" s="16">
        <f t="shared" si="37"/>
        <v>13</v>
      </c>
      <c r="X43" s="16">
        <f t="shared" si="37"/>
        <v>13</v>
      </c>
      <c r="Y43" s="16">
        <f t="shared" si="37"/>
        <v>14</v>
      </c>
      <c r="Z43" s="16">
        <f t="shared" si="37"/>
        <v>15</v>
      </c>
      <c r="AA43" s="16">
        <f t="shared" si="37"/>
        <v>15</v>
      </c>
      <c r="AB43" s="16">
        <f t="shared" si="37"/>
        <v>16</v>
      </c>
      <c r="AC43" s="16">
        <f t="shared" si="37"/>
        <v>17</v>
      </c>
      <c r="AD43" s="16">
        <f t="shared" si="37"/>
        <v>17</v>
      </c>
      <c r="AE43" s="16">
        <f t="shared" si="37"/>
        <v>18</v>
      </c>
      <c r="AF43" s="16">
        <f t="shared" si="37"/>
        <v>18</v>
      </c>
      <c r="AG43" s="17">
        <f t="shared" si="37"/>
        <v>19</v>
      </c>
    </row>
    <row r="44" spans="1:33" s="14" customFormat="1" ht="15" customHeight="1">
      <c r="A44" s="1"/>
      <c r="B44" s="184"/>
      <c r="C44" s="20" t="s">
        <v>20</v>
      </c>
      <c r="D44" s="21">
        <f t="shared" ref="D44:AG44" si="38">D42+D43</f>
        <v>49</v>
      </c>
      <c r="E44" s="21">
        <f t="shared" si="38"/>
        <v>99</v>
      </c>
      <c r="F44" s="21">
        <f t="shared" si="38"/>
        <v>148</v>
      </c>
      <c r="G44" s="21">
        <f t="shared" si="38"/>
        <v>199</v>
      </c>
      <c r="H44" s="21">
        <f t="shared" si="38"/>
        <v>247</v>
      </c>
      <c r="I44" s="21">
        <f t="shared" si="38"/>
        <v>298</v>
      </c>
      <c r="J44" s="21">
        <f t="shared" si="38"/>
        <v>346</v>
      </c>
      <c r="K44" s="21">
        <f t="shared" si="38"/>
        <v>397</v>
      </c>
      <c r="L44" s="21">
        <f t="shared" si="38"/>
        <v>446</v>
      </c>
      <c r="M44" s="21">
        <f t="shared" si="38"/>
        <v>494</v>
      </c>
      <c r="N44" s="21">
        <f t="shared" si="38"/>
        <v>545</v>
      </c>
      <c r="O44" s="21">
        <f t="shared" si="38"/>
        <v>594</v>
      </c>
      <c r="P44" s="21">
        <f t="shared" si="38"/>
        <v>644</v>
      </c>
      <c r="Q44" s="21">
        <f t="shared" si="38"/>
        <v>693</v>
      </c>
      <c r="R44" s="21">
        <f t="shared" si="38"/>
        <v>744</v>
      </c>
      <c r="S44" s="21">
        <f t="shared" si="38"/>
        <v>792</v>
      </c>
      <c r="T44" s="21">
        <f t="shared" si="38"/>
        <v>843</v>
      </c>
      <c r="U44" s="21">
        <f t="shared" si="38"/>
        <v>891</v>
      </c>
      <c r="V44" s="21">
        <f t="shared" si="38"/>
        <v>940</v>
      </c>
      <c r="W44" s="21">
        <f t="shared" si="38"/>
        <v>991</v>
      </c>
      <c r="X44" s="21">
        <f t="shared" si="38"/>
        <v>1039</v>
      </c>
      <c r="Y44" s="21">
        <f t="shared" si="38"/>
        <v>1090</v>
      </c>
      <c r="Z44" s="21">
        <f t="shared" si="38"/>
        <v>1139</v>
      </c>
      <c r="AA44" s="21">
        <f t="shared" si="38"/>
        <v>1189</v>
      </c>
      <c r="AB44" s="21">
        <f t="shared" si="38"/>
        <v>1238</v>
      </c>
      <c r="AC44" s="21">
        <f t="shared" si="38"/>
        <v>1289</v>
      </c>
      <c r="AD44" s="21">
        <f t="shared" si="38"/>
        <v>1337</v>
      </c>
      <c r="AE44" s="21">
        <f t="shared" si="38"/>
        <v>1386</v>
      </c>
      <c r="AF44" s="21">
        <f t="shared" si="38"/>
        <v>1436</v>
      </c>
      <c r="AG44" s="22">
        <f t="shared" si="38"/>
        <v>1485</v>
      </c>
    </row>
    <row r="45" spans="1:33" s="14" customFormat="1" ht="15" customHeight="1" thickBot="1">
      <c r="A45" s="1"/>
      <c r="B45" s="187"/>
      <c r="C45" s="23" t="s">
        <v>19</v>
      </c>
      <c r="D45" s="24">
        <f t="shared" ref="D45:AG45" si="39">ROUND($B$41*D$5/30*6/100,0)</f>
        <v>38</v>
      </c>
      <c r="E45" s="24">
        <f t="shared" si="39"/>
        <v>76</v>
      </c>
      <c r="F45" s="24">
        <f t="shared" si="39"/>
        <v>114</v>
      </c>
      <c r="G45" s="24">
        <f t="shared" si="39"/>
        <v>152</v>
      </c>
      <c r="H45" s="24">
        <f t="shared" si="39"/>
        <v>190</v>
      </c>
      <c r="I45" s="24">
        <f t="shared" si="39"/>
        <v>229</v>
      </c>
      <c r="J45" s="24">
        <f t="shared" si="39"/>
        <v>267</v>
      </c>
      <c r="K45" s="24">
        <f t="shared" si="39"/>
        <v>305</v>
      </c>
      <c r="L45" s="24">
        <f t="shared" si="39"/>
        <v>343</v>
      </c>
      <c r="M45" s="24">
        <f t="shared" si="39"/>
        <v>381</v>
      </c>
      <c r="N45" s="24">
        <f t="shared" si="39"/>
        <v>419</v>
      </c>
      <c r="O45" s="24">
        <f t="shared" si="39"/>
        <v>457</v>
      </c>
      <c r="P45" s="24">
        <f t="shared" si="39"/>
        <v>495</v>
      </c>
      <c r="Q45" s="24">
        <f t="shared" si="39"/>
        <v>533</v>
      </c>
      <c r="R45" s="24">
        <f t="shared" si="39"/>
        <v>571</v>
      </c>
      <c r="S45" s="24">
        <f t="shared" si="39"/>
        <v>610</v>
      </c>
      <c r="T45" s="24">
        <f t="shared" si="39"/>
        <v>648</v>
      </c>
      <c r="U45" s="24">
        <f t="shared" si="39"/>
        <v>686</v>
      </c>
      <c r="V45" s="24">
        <f t="shared" si="39"/>
        <v>724</v>
      </c>
      <c r="W45" s="24">
        <f t="shared" si="39"/>
        <v>762</v>
      </c>
      <c r="X45" s="24">
        <f t="shared" si="39"/>
        <v>800</v>
      </c>
      <c r="Y45" s="24">
        <f t="shared" si="39"/>
        <v>838</v>
      </c>
      <c r="Z45" s="24">
        <f t="shared" si="39"/>
        <v>876</v>
      </c>
      <c r="AA45" s="24">
        <f t="shared" si="39"/>
        <v>914</v>
      </c>
      <c r="AB45" s="24">
        <f t="shared" si="39"/>
        <v>952</v>
      </c>
      <c r="AC45" s="24">
        <f t="shared" si="39"/>
        <v>990</v>
      </c>
      <c r="AD45" s="24">
        <f t="shared" si="39"/>
        <v>1029</v>
      </c>
      <c r="AE45" s="24">
        <f t="shared" si="39"/>
        <v>1067</v>
      </c>
      <c r="AF45" s="24">
        <f t="shared" si="39"/>
        <v>1105</v>
      </c>
      <c r="AG45" s="25">
        <f t="shared" si="39"/>
        <v>1143</v>
      </c>
    </row>
    <row r="46" spans="1:33" s="14" customFormat="1" ht="15" customHeight="1">
      <c r="A46" s="1"/>
      <c r="B46" s="191">
        <v>20008</v>
      </c>
      <c r="C46" s="26" t="s">
        <v>10</v>
      </c>
      <c r="D46" s="27">
        <f t="shared" ref="D46:AG46" si="40">ROUND($B$46*D$5/30*$C$2*$D$2,0)+ROUND($B$46*D$5/30*$C$3*$D$2,0)</f>
        <v>14</v>
      </c>
      <c r="E46" s="27">
        <f t="shared" si="40"/>
        <v>30</v>
      </c>
      <c r="F46" s="27">
        <f t="shared" si="40"/>
        <v>44</v>
      </c>
      <c r="G46" s="27">
        <f t="shared" si="40"/>
        <v>58</v>
      </c>
      <c r="H46" s="27">
        <f t="shared" si="40"/>
        <v>74</v>
      </c>
      <c r="I46" s="27">
        <f t="shared" si="40"/>
        <v>88</v>
      </c>
      <c r="J46" s="27">
        <f t="shared" si="40"/>
        <v>102</v>
      </c>
      <c r="K46" s="27">
        <f t="shared" si="40"/>
        <v>118</v>
      </c>
      <c r="L46" s="27">
        <f t="shared" si="40"/>
        <v>132</v>
      </c>
      <c r="M46" s="27">
        <f t="shared" si="40"/>
        <v>146</v>
      </c>
      <c r="N46" s="27">
        <f t="shared" si="40"/>
        <v>162</v>
      </c>
      <c r="O46" s="27">
        <f t="shared" si="40"/>
        <v>176</v>
      </c>
      <c r="P46" s="27">
        <f t="shared" si="40"/>
        <v>190</v>
      </c>
      <c r="Q46" s="27">
        <f t="shared" si="40"/>
        <v>206</v>
      </c>
      <c r="R46" s="27">
        <f t="shared" si="40"/>
        <v>220</v>
      </c>
      <c r="S46" s="27">
        <f t="shared" si="40"/>
        <v>234</v>
      </c>
      <c r="T46" s="27">
        <f t="shared" si="40"/>
        <v>250</v>
      </c>
      <c r="U46" s="27">
        <f t="shared" si="40"/>
        <v>264</v>
      </c>
      <c r="V46" s="27">
        <f t="shared" si="40"/>
        <v>278</v>
      </c>
      <c r="W46" s="27">
        <f t="shared" si="40"/>
        <v>294</v>
      </c>
      <c r="X46" s="27">
        <f t="shared" si="40"/>
        <v>308</v>
      </c>
      <c r="Y46" s="27">
        <f t="shared" si="40"/>
        <v>322</v>
      </c>
      <c r="Z46" s="27">
        <f t="shared" si="40"/>
        <v>338</v>
      </c>
      <c r="AA46" s="27">
        <f t="shared" si="40"/>
        <v>352</v>
      </c>
      <c r="AB46" s="27">
        <f t="shared" si="40"/>
        <v>366</v>
      </c>
      <c r="AC46" s="27">
        <f t="shared" si="40"/>
        <v>382</v>
      </c>
      <c r="AD46" s="27">
        <f t="shared" si="40"/>
        <v>396</v>
      </c>
      <c r="AE46" s="27">
        <f t="shared" si="40"/>
        <v>410</v>
      </c>
      <c r="AF46" s="27">
        <f t="shared" si="40"/>
        <v>426</v>
      </c>
      <c r="AG46" s="28">
        <f t="shared" si="40"/>
        <v>440</v>
      </c>
    </row>
    <row r="47" spans="1:33" ht="15" customHeight="1">
      <c r="B47" s="192"/>
      <c r="C47" s="15" t="s">
        <v>21</v>
      </c>
      <c r="D47" s="16">
        <f t="shared" ref="D47:AG47" si="41">ROUND($B$46*D$5/30*$C$2*$E$2,0)+ROUND($B$46*D$5/30*$C$3*$E$2,0)</f>
        <v>52</v>
      </c>
      <c r="E47" s="16">
        <f t="shared" si="41"/>
        <v>102</v>
      </c>
      <c r="F47" s="16">
        <f t="shared" si="41"/>
        <v>154</v>
      </c>
      <c r="G47" s="16">
        <f t="shared" si="41"/>
        <v>206</v>
      </c>
      <c r="H47" s="16">
        <f t="shared" si="41"/>
        <v>256</v>
      </c>
      <c r="I47" s="16">
        <f t="shared" si="41"/>
        <v>308</v>
      </c>
      <c r="J47" s="16">
        <f t="shared" si="41"/>
        <v>360</v>
      </c>
      <c r="K47" s="16">
        <f t="shared" si="41"/>
        <v>410</v>
      </c>
      <c r="L47" s="16">
        <f t="shared" si="41"/>
        <v>462</v>
      </c>
      <c r="M47" s="16">
        <f t="shared" si="41"/>
        <v>514</v>
      </c>
      <c r="N47" s="16">
        <f t="shared" si="41"/>
        <v>565</v>
      </c>
      <c r="O47" s="16">
        <f t="shared" si="41"/>
        <v>616</v>
      </c>
      <c r="P47" s="16">
        <f t="shared" si="41"/>
        <v>668</v>
      </c>
      <c r="Q47" s="16">
        <f t="shared" si="41"/>
        <v>719</v>
      </c>
      <c r="R47" s="16">
        <f t="shared" si="41"/>
        <v>770</v>
      </c>
      <c r="S47" s="16">
        <f t="shared" si="41"/>
        <v>822</v>
      </c>
      <c r="T47" s="16">
        <f t="shared" si="41"/>
        <v>873</v>
      </c>
      <c r="U47" s="16">
        <f t="shared" si="41"/>
        <v>924</v>
      </c>
      <c r="V47" s="16">
        <f t="shared" si="41"/>
        <v>976</v>
      </c>
      <c r="W47" s="16">
        <f t="shared" si="41"/>
        <v>1027</v>
      </c>
      <c r="X47" s="16">
        <f t="shared" si="41"/>
        <v>1078</v>
      </c>
      <c r="Y47" s="16">
        <f t="shared" si="41"/>
        <v>1130</v>
      </c>
      <c r="Z47" s="16">
        <f t="shared" si="41"/>
        <v>1181</v>
      </c>
      <c r="AA47" s="16">
        <f t="shared" si="41"/>
        <v>1232</v>
      </c>
      <c r="AB47" s="16">
        <f t="shared" si="41"/>
        <v>1284</v>
      </c>
      <c r="AC47" s="16">
        <f t="shared" si="41"/>
        <v>1335</v>
      </c>
      <c r="AD47" s="16">
        <f t="shared" si="41"/>
        <v>1387</v>
      </c>
      <c r="AE47" s="16">
        <f t="shared" si="41"/>
        <v>1438</v>
      </c>
      <c r="AF47" s="16">
        <f t="shared" si="41"/>
        <v>1489</v>
      </c>
      <c r="AG47" s="17">
        <f t="shared" si="41"/>
        <v>1541</v>
      </c>
    </row>
    <row r="48" spans="1:33" s="19" customFormat="1" ht="15" customHeight="1">
      <c r="A48" s="1"/>
      <c r="B48" s="192"/>
      <c r="C48" s="18" t="s">
        <v>22</v>
      </c>
      <c r="D48" s="16">
        <f t="shared" ref="D48:AG48" si="42">ROUND($B$46*D$5/30*$C$4,0)</f>
        <v>1</v>
      </c>
      <c r="E48" s="16">
        <f t="shared" si="42"/>
        <v>1</v>
      </c>
      <c r="F48" s="16">
        <f t="shared" si="42"/>
        <v>2</v>
      </c>
      <c r="G48" s="16">
        <f t="shared" si="42"/>
        <v>3</v>
      </c>
      <c r="H48" s="16">
        <f t="shared" si="42"/>
        <v>3</v>
      </c>
      <c r="I48" s="16">
        <f t="shared" si="42"/>
        <v>4</v>
      </c>
      <c r="J48" s="16">
        <f t="shared" si="42"/>
        <v>5</v>
      </c>
      <c r="K48" s="16">
        <f t="shared" si="42"/>
        <v>5</v>
      </c>
      <c r="L48" s="16">
        <f t="shared" si="42"/>
        <v>6</v>
      </c>
      <c r="M48" s="16">
        <f t="shared" si="42"/>
        <v>7</v>
      </c>
      <c r="N48" s="16">
        <f t="shared" si="42"/>
        <v>7</v>
      </c>
      <c r="O48" s="16">
        <f t="shared" si="42"/>
        <v>8</v>
      </c>
      <c r="P48" s="16">
        <f t="shared" si="42"/>
        <v>9</v>
      </c>
      <c r="Q48" s="16">
        <f t="shared" si="42"/>
        <v>9</v>
      </c>
      <c r="R48" s="16">
        <f t="shared" si="42"/>
        <v>10</v>
      </c>
      <c r="S48" s="16">
        <f t="shared" si="42"/>
        <v>11</v>
      </c>
      <c r="T48" s="16">
        <f t="shared" si="42"/>
        <v>11</v>
      </c>
      <c r="U48" s="16">
        <f t="shared" si="42"/>
        <v>12</v>
      </c>
      <c r="V48" s="16">
        <f t="shared" si="42"/>
        <v>13</v>
      </c>
      <c r="W48" s="16">
        <f t="shared" si="42"/>
        <v>13</v>
      </c>
      <c r="X48" s="16">
        <f t="shared" si="42"/>
        <v>14</v>
      </c>
      <c r="Y48" s="16">
        <f t="shared" si="42"/>
        <v>15</v>
      </c>
      <c r="Z48" s="16">
        <f t="shared" si="42"/>
        <v>15</v>
      </c>
      <c r="AA48" s="16">
        <f t="shared" si="42"/>
        <v>16</v>
      </c>
      <c r="AB48" s="16">
        <f t="shared" si="42"/>
        <v>17</v>
      </c>
      <c r="AC48" s="16">
        <f t="shared" si="42"/>
        <v>17</v>
      </c>
      <c r="AD48" s="16">
        <f t="shared" si="42"/>
        <v>18</v>
      </c>
      <c r="AE48" s="16">
        <f t="shared" si="42"/>
        <v>19</v>
      </c>
      <c r="AF48" s="16">
        <f t="shared" si="42"/>
        <v>19</v>
      </c>
      <c r="AG48" s="17">
        <f t="shared" si="42"/>
        <v>20</v>
      </c>
    </row>
    <row r="49" spans="1:33" s="14" customFormat="1" ht="15" customHeight="1">
      <c r="A49" s="1"/>
      <c r="B49" s="192"/>
      <c r="C49" s="20" t="s">
        <v>13</v>
      </c>
      <c r="D49" s="21">
        <f t="shared" ref="D49:AG49" si="43">D47+D48</f>
        <v>53</v>
      </c>
      <c r="E49" s="21">
        <f t="shared" si="43"/>
        <v>103</v>
      </c>
      <c r="F49" s="21">
        <f t="shared" si="43"/>
        <v>156</v>
      </c>
      <c r="G49" s="21">
        <f t="shared" si="43"/>
        <v>209</v>
      </c>
      <c r="H49" s="21">
        <f t="shared" si="43"/>
        <v>259</v>
      </c>
      <c r="I49" s="21">
        <f t="shared" si="43"/>
        <v>312</v>
      </c>
      <c r="J49" s="21">
        <f t="shared" si="43"/>
        <v>365</v>
      </c>
      <c r="K49" s="21">
        <f t="shared" si="43"/>
        <v>415</v>
      </c>
      <c r="L49" s="21">
        <f t="shared" si="43"/>
        <v>468</v>
      </c>
      <c r="M49" s="21">
        <f t="shared" si="43"/>
        <v>521</v>
      </c>
      <c r="N49" s="21">
        <f t="shared" si="43"/>
        <v>572</v>
      </c>
      <c r="O49" s="21">
        <f t="shared" si="43"/>
        <v>624</v>
      </c>
      <c r="P49" s="21">
        <f t="shared" si="43"/>
        <v>677</v>
      </c>
      <c r="Q49" s="21">
        <f t="shared" si="43"/>
        <v>728</v>
      </c>
      <c r="R49" s="21">
        <f t="shared" si="43"/>
        <v>780</v>
      </c>
      <c r="S49" s="21">
        <f t="shared" si="43"/>
        <v>833</v>
      </c>
      <c r="T49" s="21">
        <f t="shared" si="43"/>
        <v>884</v>
      </c>
      <c r="U49" s="21">
        <f t="shared" si="43"/>
        <v>936</v>
      </c>
      <c r="V49" s="21">
        <f t="shared" si="43"/>
        <v>989</v>
      </c>
      <c r="W49" s="21">
        <f t="shared" si="43"/>
        <v>1040</v>
      </c>
      <c r="X49" s="21">
        <f t="shared" si="43"/>
        <v>1092</v>
      </c>
      <c r="Y49" s="21">
        <f t="shared" si="43"/>
        <v>1145</v>
      </c>
      <c r="Z49" s="21">
        <f t="shared" si="43"/>
        <v>1196</v>
      </c>
      <c r="AA49" s="21">
        <f t="shared" si="43"/>
        <v>1248</v>
      </c>
      <c r="AB49" s="21">
        <f t="shared" si="43"/>
        <v>1301</v>
      </c>
      <c r="AC49" s="21">
        <f t="shared" si="43"/>
        <v>1352</v>
      </c>
      <c r="AD49" s="21">
        <f t="shared" si="43"/>
        <v>1405</v>
      </c>
      <c r="AE49" s="21">
        <f t="shared" si="43"/>
        <v>1457</v>
      </c>
      <c r="AF49" s="21">
        <f t="shared" si="43"/>
        <v>1508</v>
      </c>
      <c r="AG49" s="22">
        <f t="shared" si="43"/>
        <v>1561</v>
      </c>
    </row>
    <row r="50" spans="1:33" s="14" customFormat="1" ht="15" customHeight="1" thickBot="1">
      <c r="A50" s="1"/>
      <c r="B50" s="193"/>
      <c r="C50" s="29" t="s">
        <v>14</v>
      </c>
      <c r="D50" s="30">
        <f t="shared" ref="D50:AG50" si="44">ROUND($B$46*D$5/30*6/100,0)</f>
        <v>40</v>
      </c>
      <c r="E50" s="30">
        <f t="shared" si="44"/>
        <v>80</v>
      </c>
      <c r="F50" s="30">
        <f t="shared" si="44"/>
        <v>120</v>
      </c>
      <c r="G50" s="30">
        <f t="shared" si="44"/>
        <v>160</v>
      </c>
      <c r="H50" s="30">
        <f t="shared" si="44"/>
        <v>200</v>
      </c>
      <c r="I50" s="30">
        <f t="shared" si="44"/>
        <v>240</v>
      </c>
      <c r="J50" s="30">
        <f t="shared" si="44"/>
        <v>280</v>
      </c>
      <c r="K50" s="30">
        <f t="shared" si="44"/>
        <v>320</v>
      </c>
      <c r="L50" s="30">
        <f t="shared" si="44"/>
        <v>360</v>
      </c>
      <c r="M50" s="30">
        <f t="shared" si="44"/>
        <v>400</v>
      </c>
      <c r="N50" s="30">
        <f t="shared" si="44"/>
        <v>440</v>
      </c>
      <c r="O50" s="30">
        <f t="shared" si="44"/>
        <v>480</v>
      </c>
      <c r="P50" s="30">
        <f t="shared" si="44"/>
        <v>520</v>
      </c>
      <c r="Q50" s="30">
        <f t="shared" si="44"/>
        <v>560</v>
      </c>
      <c r="R50" s="30">
        <f t="shared" si="44"/>
        <v>600</v>
      </c>
      <c r="S50" s="30">
        <f t="shared" si="44"/>
        <v>640</v>
      </c>
      <c r="T50" s="30">
        <f t="shared" si="44"/>
        <v>680</v>
      </c>
      <c r="U50" s="30">
        <f t="shared" si="44"/>
        <v>720</v>
      </c>
      <c r="V50" s="30">
        <f t="shared" si="44"/>
        <v>760</v>
      </c>
      <c r="W50" s="30">
        <f t="shared" si="44"/>
        <v>800</v>
      </c>
      <c r="X50" s="30">
        <f t="shared" si="44"/>
        <v>840</v>
      </c>
      <c r="Y50" s="30">
        <f t="shared" si="44"/>
        <v>880</v>
      </c>
      <c r="Z50" s="30">
        <f t="shared" si="44"/>
        <v>920</v>
      </c>
      <c r="AA50" s="30">
        <f t="shared" si="44"/>
        <v>960</v>
      </c>
      <c r="AB50" s="30">
        <f t="shared" si="44"/>
        <v>1000</v>
      </c>
      <c r="AC50" s="30">
        <f t="shared" si="44"/>
        <v>1040</v>
      </c>
      <c r="AD50" s="30">
        <f t="shared" si="44"/>
        <v>1080</v>
      </c>
      <c r="AE50" s="30">
        <f t="shared" si="44"/>
        <v>1120</v>
      </c>
      <c r="AF50" s="30">
        <f t="shared" si="44"/>
        <v>1160</v>
      </c>
      <c r="AG50" s="31">
        <f t="shared" si="44"/>
        <v>1200</v>
      </c>
    </row>
    <row r="51" spans="1:33" s="14" customFormat="1" ht="15" customHeight="1">
      <c r="A51" s="1"/>
      <c r="B51" s="194">
        <v>21009</v>
      </c>
      <c r="C51" s="11" t="s">
        <v>15</v>
      </c>
      <c r="D51" s="12">
        <f>ROUND($B$51*D$5/30*$C$2*$D$2,0)+ROUND($B$51*D$5/30*$C$3*$D$2,0)</f>
        <v>15</v>
      </c>
      <c r="E51" s="12">
        <f t="shared" ref="E51:AG51" si="45">ROUND($B$51*E$5/30*$C$2*$D$2,0)+ROUND($B$51*E$5/30*$C$3*$D$2,0)</f>
        <v>31</v>
      </c>
      <c r="F51" s="12">
        <f t="shared" si="45"/>
        <v>46</v>
      </c>
      <c r="G51" s="12">
        <f t="shared" si="45"/>
        <v>62</v>
      </c>
      <c r="H51" s="12">
        <f t="shared" si="45"/>
        <v>77</v>
      </c>
      <c r="I51" s="12">
        <f t="shared" si="45"/>
        <v>92</v>
      </c>
      <c r="J51" s="12">
        <f t="shared" si="45"/>
        <v>108</v>
      </c>
      <c r="K51" s="12">
        <f t="shared" si="45"/>
        <v>123</v>
      </c>
      <c r="L51" s="12">
        <f t="shared" si="45"/>
        <v>139</v>
      </c>
      <c r="M51" s="12">
        <f t="shared" si="45"/>
        <v>154</v>
      </c>
      <c r="N51" s="12">
        <f t="shared" si="45"/>
        <v>169</v>
      </c>
      <c r="O51" s="12">
        <f t="shared" si="45"/>
        <v>185</v>
      </c>
      <c r="P51" s="12">
        <f t="shared" si="45"/>
        <v>200</v>
      </c>
      <c r="Q51" s="12">
        <f t="shared" si="45"/>
        <v>216</v>
      </c>
      <c r="R51" s="12">
        <f t="shared" si="45"/>
        <v>231</v>
      </c>
      <c r="S51" s="12">
        <f t="shared" si="45"/>
        <v>246</v>
      </c>
      <c r="T51" s="12">
        <f t="shared" si="45"/>
        <v>262</v>
      </c>
      <c r="U51" s="12">
        <f t="shared" si="45"/>
        <v>277</v>
      </c>
      <c r="V51" s="12">
        <f t="shared" si="45"/>
        <v>293</v>
      </c>
      <c r="W51" s="12">
        <f t="shared" si="45"/>
        <v>308</v>
      </c>
      <c r="X51" s="12">
        <f t="shared" si="45"/>
        <v>323</v>
      </c>
      <c r="Y51" s="12">
        <f t="shared" si="45"/>
        <v>339</v>
      </c>
      <c r="Z51" s="12">
        <f t="shared" si="45"/>
        <v>354</v>
      </c>
      <c r="AA51" s="12">
        <f t="shared" si="45"/>
        <v>370</v>
      </c>
      <c r="AB51" s="12">
        <f t="shared" si="45"/>
        <v>385</v>
      </c>
      <c r="AC51" s="12">
        <f t="shared" si="45"/>
        <v>400</v>
      </c>
      <c r="AD51" s="12">
        <f t="shared" si="45"/>
        <v>416</v>
      </c>
      <c r="AE51" s="12">
        <f t="shared" si="45"/>
        <v>431</v>
      </c>
      <c r="AF51" s="12">
        <f t="shared" si="45"/>
        <v>447</v>
      </c>
      <c r="AG51" s="13">
        <f t="shared" si="45"/>
        <v>462</v>
      </c>
    </row>
    <row r="52" spans="1:33" ht="15" customHeight="1">
      <c r="B52" s="192"/>
      <c r="C52" s="15" t="s">
        <v>16</v>
      </c>
      <c r="D52" s="16">
        <f t="shared" ref="D52:AG52" si="46">ROUND($B$51*D$5/30*$C$2*$E$2,0)+ROUND($B$51*D$5/30*$C$3*$E$2,0)</f>
        <v>54</v>
      </c>
      <c r="E52" s="16">
        <f t="shared" si="46"/>
        <v>108</v>
      </c>
      <c r="F52" s="16">
        <f t="shared" si="46"/>
        <v>162</v>
      </c>
      <c r="G52" s="16">
        <f t="shared" si="46"/>
        <v>216</v>
      </c>
      <c r="H52" s="16">
        <f t="shared" si="46"/>
        <v>270</v>
      </c>
      <c r="I52" s="16">
        <f t="shared" si="46"/>
        <v>323</v>
      </c>
      <c r="J52" s="16">
        <f t="shared" si="46"/>
        <v>377</v>
      </c>
      <c r="K52" s="16">
        <f t="shared" si="46"/>
        <v>431</v>
      </c>
      <c r="L52" s="16">
        <f t="shared" si="46"/>
        <v>485</v>
      </c>
      <c r="M52" s="16">
        <f t="shared" si="46"/>
        <v>539</v>
      </c>
      <c r="N52" s="16">
        <f t="shared" si="46"/>
        <v>593</v>
      </c>
      <c r="O52" s="16">
        <f t="shared" si="46"/>
        <v>647</v>
      </c>
      <c r="P52" s="16">
        <f t="shared" si="46"/>
        <v>701</v>
      </c>
      <c r="Q52" s="16">
        <f t="shared" si="46"/>
        <v>755</v>
      </c>
      <c r="R52" s="16">
        <f t="shared" si="46"/>
        <v>809</v>
      </c>
      <c r="S52" s="16">
        <f t="shared" si="46"/>
        <v>862</v>
      </c>
      <c r="T52" s="16">
        <f t="shared" si="46"/>
        <v>916</v>
      </c>
      <c r="U52" s="16">
        <f t="shared" si="46"/>
        <v>970</v>
      </c>
      <c r="V52" s="16">
        <f t="shared" si="46"/>
        <v>1024</v>
      </c>
      <c r="W52" s="16">
        <f t="shared" si="46"/>
        <v>1078</v>
      </c>
      <c r="X52" s="16">
        <f t="shared" si="46"/>
        <v>1132</v>
      </c>
      <c r="Y52" s="16">
        <f t="shared" si="46"/>
        <v>1186</v>
      </c>
      <c r="Z52" s="16">
        <f t="shared" si="46"/>
        <v>1240</v>
      </c>
      <c r="AA52" s="16">
        <f t="shared" si="46"/>
        <v>1295</v>
      </c>
      <c r="AB52" s="16">
        <f t="shared" si="46"/>
        <v>1349</v>
      </c>
      <c r="AC52" s="16">
        <f t="shared" si="46"/>
        <v>1402</v>
      </c>
      <c r="AD52" s="16">
        <f t="shared" si="46"/>
        <v>1456</v>
      </c>
      <c r="AE52" s="16">
        <f t="shared" si="46"/>
        <v>1510</v>
      </c>
      <c r="AF52" s="16">
        <f t="shared" si="46"/>
        <v>1564</v>
      </c>
      <c r="AG52" s="17">
        <f t="shared" si="46"/>
        <v>1618</v>
      </c>
    </row>
    <row r="53" spans="1:33" s="19" customFormat="1" ht="15" customHeight="1">
      <c r="A53" s="1"/>
      <c r="B53" s="192"/>
      <c r="C53" s="18" t="s">
        <v>12</v>
      </c>
      <c r="D53" s="16">
        <f t="shared" ref="D53:AG53" si="47">ROUND($B$51*D$5/30*$C$4,0)</f>
        <v>1</v>
      </c>
      <c r="E53" s="16">
        <f t="shared" si="47"/>
        <v>1</v>
      </c>
      <c r="F53" s="16">
        <f t="shared" si="47"/>
        <v>2</v>
      </c>
      <c r="G53" s="16">
        <f t="shared" si="47"/>
        <v>3</v>
      </c>
      <c r="H53" s="16">
        <f t="shared" si="47"/>
        <v>4</v>
      </c>
      <c r="I53" s="16">
        <f t="shared" si="47"/>
        <v>4</v>
      </c>
      <c r="J53" s="16">
        <f t="shared" si="47"/>
        <v>5</v>
      </c>
      <c r="K53" s="16">
        <f t="shared" si="47"/>
        <v>6</v>
      </c>
      <c r="L53" s="16">
        <f t="shared" si="47"/>
        <v>6</v>
      </c>
      <c r="M53" s="16">
        <f t="shared" si="47"/>
        <v>7</v>
      </c>
      <c r="N53" s="16">
        <f t="shared" si="47"/>
        <v>8</v>
      </c>
      <c r="O53" s="16">
        <f t="shared" si="47"/>
        <v>8</v>
      </c>
      <c r="P53" s="16">
        <f t="shared" si="47"/>
        <v>9</v>
      </c>
      <c r="Q53" s="16">
        <f t="shared" si="47"/>
        <v>10</v>
      </c>
      <c r="R53" s="16">
        <f t="shared" si="47"/>
        <v>11</v>
      </c>
      <c r="S53" s="16">
        <f t="shared" si="47"/>
        <v>11</v>
      </c>
      <c r="T53" s="16">
        <f t="shared" si="47"/>
        <v>12</v>
      </c>
      <c r="U53" s="16">
        <f t="shared" si="47"/>
        <v>13</v>
      </c>
      <c r="V53" s="16">
        <f t="shared" si="47"/>
        <v>13</v>
      </c>
      <c r="W53" s="16">
        <f t="shared" si="47"/>
        <v>14</v>
      </c>
      <c r="X53" s="16">
        <f t="shared" si="47"/>
        <v>15</v>
      </c>
      <c r="Y53" s="16">
        <f t="shared" si="47"/>
        <v>15</v>
      </c>
      <c r="Z53" s="16">
        <f t="shared" si="47"/>
        <v>16</v>
      </c>
      <c r="AA53" s="16">
        <f t="shared" si="47"/>
        <v>17</v>
      </c>
      <c r="AB53" s="16">
        <f t="shared" si="47"/>
        <v>18</v>
      </c>
      <c r="AC53" s="16">
        <f t="shared" si="47"/>
        <v>18</v>
      </c>
      <c r="AD53" s="16">
        <f t="shared" si="47"/>
        <v>19</v>
      </c>
      <c r="AE53" s="16">
        <f t="shared" si="47"/>
        <v>20</v>
      </c>
      <c r="AF53" s="16">
        <f t="shared" si="47"/>
        <v>20</v>
      </c>
      <c r="AG53" s="17">
        <f t="shared" si="47"/>
        <v>21</v>
      </c>
    </row>
    <row r="54" spans="1:33" s="14" customFormat="1" ht="15" customHeight="1">
      <c r="A54" s="1"/>
      <c r="B54" s="192"/>
      <c r="C54" s="20" t="s">
        <v>13</v>
      </c>
      <c r="D54" s="21">
        <f t="shared" ref="D54:AG54" si="48">D52+D53</f>
        <v>55</v>
      </c>
      <c r="E54" s="21">
        <f t="shared" si="48"/>
        <v>109</v>
      </c>
      <c r="F54" s="21">
        <f t="shared" si="48"/>
        <v>164</v>
      </c>
      <c r="G54" s="21">
        <f t="shared" si="48"/>
        <v>219</v>
      </c>
      <c r="H54" s="21">
        <f t="shared" si="48"/>
        <v>274</v>
      </c>
      <c r="I54" s="21">
        <f t="shared" si="48"/>
        <v>327</v>
      </c>
      <c r="J54" s="21">
        <f t="shared" si="48"/>
        <v>382</v>
      </c>
      <c r="K54" s="21">
        <f t="shared" si="48"/>
        <v>437</v>
      </c>
      <c r="L54" s="21">
        <f t="shared" si="48"/>
        <v>491</v>
      </c>
      <c r="M54" s="21">
        <f t="shared" si="48"/>
        <v>546</v>
      </c>
      <c r="N54" s="21">
        <f t="shared" si="48"/>
        <v>601</v>
      </c>
      <c r="O54" s="21">
        <f t="shared" si="48"/>
        <v>655</v>
      </c>
      <c r="P54" s="21">
        <f t="shared" si="48"/>
        <v>710</v>
      </c>
      <c r="Q54" s="21">
        <f t="shared" si="48"/>
        <v>765</v>
      </c>
      <c r="R54" s="21">
        <f t="shared" si="48"/>
        <v>820</v>
      </c>
      <c r="S54" s="21">
        <f t="shared" si="48"/>
        <v>873</v>
      </c>
      <c r="T54" s="21">
        <f t="shared" si="48"/>
        <v>928</v>
      </c>
      <c r="U54" s="21">
        <f t="shared" si="48"/>
        <v>983</v>
      </c>
      <c r="V54" s="21">
        <f t="shared" si="48"/>
        <v>1037</v>
      </c>
      <c r="W54" s="21">
        <f t="shared" si="48"/>
        <v>1092</v>
      </c>
      <c r="X54" s="21">
        <f t="shared" si="48"/>
        <v>1147</v>
      </c>
      <c r="Y54" s="21">
        <f t="shared" si="48"/>
        <v>1201</v>
      </c>
      <c r="Z54" s="21">
        <f t="shared" si="48"/>
        <v>1256</v>
      </c>
      <c r="AA54" s="21">
        <f t="shared" si="48"/>
        <v>1312</v>
      </c>
      <c r="AB54" s="21">
        <f t="shared" si="48"/>
        <v>1367</v>
      </c>
      <c r="AC54" s="21">
        <f t="shared" si="48"/>
        <v>1420</v>
      </c>
      <c r="AD54" s="21">
        <f t="shared" si="48"/>
        <v>1475</v>
      </c>
      <c r="AE54" s="21">
        <f t="shared" si="48"/>
        <v>1530</v>
      </c>
      <c r="AF54" s="21">
        <f t="shared" si="48"/>
        <v>1584</v>
      </c>
      <c r="AG54" s="22">
        <f t="shared" si="48"/>
        <v>1639</v>
      </c>
    </row>
    <row r="55" spans="1:33" s="14" customFormat="1" ht="15" customHeight="1" thickBot="1">
      <c r="A55" s="1"/>
      <c r="B55" s="195"/>
      <c r="C55" s="23" t="s">
        <v>14</v>
      </c>
      <c r="D55" s="24">
        <f t="shared" ref="D55:AG55" si="49">ROUND($B$51*D$5/30*6/100,0)</f>
        <v>42</v>
      </c>
      <c r="E55" s="24">
        <f t="shared" si="49"/>
        <v>84</v>
      </c>
      <c r="F55" s="24">
        <f t="shared" si="49"/>
        <v>126</v>
      </c>
      <c r="G55" s="24">
        <f t="shared" si="49"/>
        <v>168</v>
      </c>
      <c r="H55" s="24">
        <f t="shared" si="49"/>
        <v>210</v>
      </c>
      <c r="I55" s="24">
        <f t="shared" si="49"/>
        <v>252</v>
      </c>
      <c r="J55" s="24">
        <f t="shared" si="49"/>
        <v>294</v>
      </c>
      <c r="K55" s="24">
        <f t="shared" si="49"/>
        <v>336</v>
      </c>
      <c r="L55" s="24">
        <f t="shared" si="49"/>
        <v>378</v>
      </c>
      <c r="M55" s="24">
        <f t="shared" si="49"/>
        <v>420</v>
      </c>
      <c r="N55" s="24">
        <f t="shared" si="49"/>
        <v>462</v>
      </c>
      <c r="O55" s="24">
        <f t="shared" si="49"/>
        <v>504</v>
      </c>
      <c r="P55" s="24">
        <f t="shared" si="49"/>
        <v>546</v>
      </c>
      <c r="Q55" s="24">
        <f t="shared" si="49"/>
        <v>588</v>
      </c>
      <c r="R55" s="24">
        <f t="shared" si="49"/>
        <v>630</v>
      </c>
      <c r="S55" s="24">
        <f t="shared" si="49"/>
        <v>672</v>
      </c>
      <c r="T55" s="24">
        <f t="shared" si="49"/>
        <v>714</v>
      </c>
      <c r="U55" s="24">
        <f t="shared" si="49"/>
        <v>756</v>
      </c>
      <c r="V55" s="24">
        <f t="shared" si="49"/>
        <v>798</v>
      </c>
      <c r="W55" s="24">
        <f t="shared" si="49"/>
        <v>840</v>
      </c>
      <c r="X55" s="24">
        <f t="shared" si="49"/>
        <v>882</v>
      </c>
      <c r="Y55" s="24">
        <f t="shared" si="49"/>
        <v>924</v>
      </c>
      <c r="Z55" s="24">
        <f t="shared" si="49"/>
        <v>966</v>
      </c>
      <c r="AA55" s="24">
        <f t="shared" si="49"/>
        <v>1008</v>
      </c>
      <c r="AB55" s="24">
        <f t="shared" si="49"/>
        <v>1050</v>
      </c>
      <c r="AC55" s="24">
        <f t="shared" si="49"/>
        <v>1092</v>
      </c>
      <c r="AD55" s="24">
        <f t="shared" si="49"/>
        <v>1134</v>
      </c>
      <c r="AE55" s="24">
        <f t="shared" si="49"/>
        <v>1177</v>
      </c>
      <c r="AF55" s="24">
        <f t="shared" si="49"/>
        <v>1219</v>
      </c>
      <c r="AG55" s="25">
        <f t="shared" si="49"/>
        <v>1261</v>
      </c>
    </row>
    <row r="56" spans="1:33" s="14" customFormat="1" ht="15" customHeight="1">
      <c r="A56" s="1"/>
      <c r="B56" s="194">
        <v>22000</v>
      </c>
      <c r="C56" s="11" t="s">
        <v>15</v>
      </c>
      <c r="D56" s="12">
        <f>ROUND($B$56*D$5/30*$C$2*$D$2,0)+ROUND($B$56*D$5/30*$C$3*$D$2,0)</f>
        <v>16</v>
      </c>
      <c r="E56" s="12">
        <f t="shared" ref="E56:AG56" si="50">ROUND($B$56*E$5/30*$C$2*$D$2,0)+ROUND($B$56*E$5/30*$C$3*$D$2,0)</f>
        <v>32</v>
      </c>
      <c r="F56" s="12">
        <f t="shared" si="50"/>
        <v>48</v>
      </c>
      <c r="G56" s="12">
        <f t="shared" si="50"/>
        <v>65</v>
      </c>
      <c r="H56" s="12">
        <f t="shared" si="50"/>
        <v>80</v>
      </c>
      <c r="I56" s="12">
        <f t="shared" si="50"/>
        <v>97</v>
      </c>
      <c r="J56" s="12">
        <f t="shared" si="50"/>
        <v>113</v>
      </c>
      <c r="K56" s="12">
        <f t="shared" si="50"/>
        <v>129</v>
      </c>
      <c r="L56" s="12">
        <f t="shared" si="50"/>
        <v>145</v>
      </c>
      <c r="M56" s="12">
        <f t="shared" si="50"/>
        <v>162</v>
      </c>
      <c r="N56" s="12">
        <f t="shared" si="50"/>
        <v>177</v>
      </c>
      <c r="O56" s="12">
        <f t="shared" si="50"/>
        <v>194</v>
      </c>
      <c r="P56" s="12">
        <f t="shared" si="50"/>
        <v>210</v>
      </c>
      <c r="Q56" s="12">
        <f t="shared" si="50"/>
        <v>226</v>
      </c>
      <c r="R56" s="12">
        <f t="shared" si="50"/>
        <v>242</v>
      </c>
      <c r="S56" s="12">
        <f t="shared" si="50"/>
        <v>258</v>
      </c>
      <c r="T56" s="12">
        <f t="shared" si="50"/>
        <v>274</v>
      </c>
      <c r="U56" s="12">
        <f t="shared" si="50"/>
        <v>290</v>
      </c>
      <c r="V56" s="12">
        <f t="shared" si="50"/>
        <v>307</v>
      </c>
      <c r="W56" s="12">
        <f t="shared" si="50"/>
        <v>322</v>
      </c>
      <c r="X56" s="12">
        <f t="shared" si="50"/>
        <v>339</v>
      </c>
      <c r="Y56" s="12">
        <f t="shared" si="50"/>
        <v>355</v>
      </c>
      <c r="Z56" s="12">
        <f t="shared" si="50"/>
        <v>371</v>
      </c>
      <c r="AA56" s="12">
        <f t="shared" si="50"/>
        <v>387</v>
      </c>
      <c r="AB56" s="12">
        <f t="shared" si="50"/>
        <v>404</v>
      </c>
      <c r="AC56" s="12">
        <f t="shared" si="50"/>
        <v>419</v>
      </c>
      <c r="AD56" s="12">
        <f t="shared" si="50"/>
        <v>436</v>
      </c>
      <c r="AE56" s="12">
        <f t="shared" si="50"/>
        <v>452</v>
      </c>
      <c r="AF56" s="12">
        <f t="shared" si="50"/>
        <v>468</v>
      </c>
      <c r="AG56" s="13">
        <f t="shared" si="50"/>
        <v>484</v>
      </c>
    </row>
    <row r="57" spans="1:33" ht="15" customHeight="1">
      <c r="B57" s="192"/>
      <c r="C57" s="15" t="s">
        <v>16</v>
      </c>
      <c r="D57" s="16">
        <f t="shared" ref="D57:AG57" si="51">ROUND($B$56*D$5/30*$C$2*$E$2,0)+ROUND($B$56*D$5/30*$C$3*$E$2,0)</f>
        <v>56</v>
      </c>
      <c r="E57" s="16">
        <f t="shared" si="51"/>
        <v>113</v>
      </c>
      <c r="F57" s="16">
        <f t="shared" si="51"/>
        <v>169</v>
      </c>
      <c r="G57" s="16">
        <f t="shared" si="51"/>
        <v>226</v>
      </c>
      <c r="H57" s="16">
        <f t="shared" si="51"/>
        <v>283</v>
      </c>
      <c r="I57" s="16">
        <f t="shared" si="51"/>
        <v>339</v>
      </c>
      <c r="J57" s="16">
        <f t="shared" si="51"/>
        <v>395</v>
      </c>
      <c r="K57" s="16">
        <f t="shared" si="51"/>
        <v>452</v>
      </c>
      <c r="L57" s="16">
        <f t="shared" si="51"/>
        <v>508</v>
      </c>
      <c r="M57" s="16">
        <f t="shared" si="51"/>
        <v>564</v>
      </c>
      <c r="N57" s="16">
        <f t="shared" si="51"/>
        <v>621</v>
      </c>
      <c r="O57" s="16">
        <f t="shared" si="51"/>
        <v>678</v>
      </c>
      <c r="P57" s="16">
        <f t="shared" si="51"/>
        <v>734</v>
      </c>
      <c r="Q57" s="16">
        <f t="shared" si="51"/>
        <v>791</v>
      </c>
      <c r="R57" s="16">
        <f t="shared" si="51"/>
        <v>847</v>
      </c>
      <c r="S57" s="16">
        <f t="shared" si="51"/>
        <v>903</v>
      </c>
      <c r="T57" s="16">
        <f t="shared" si="51"/>
        <v>960</v>
      </c>
      <c r="U57" s="16">
        <f t="shared" si="51"/>
        <v>1016</v>
      </c>
      <c r="V57" s="16">
        <f t="shared" si="51"/>
        <v>1073</v>
      </c>
      <c r="W57" s="16">
        <f t="shared" si="51"/>
        <v>1130</v>
      </c>
      <c r="X57" s="16">
        <f t="shared" si="51"/>
        <v>1186</v>
      </c>
      <c r="Y57" s="16">
        <f t="shared" si="51"/>
        <v>1242</v>
      </c>
      <c r="Z57" s="16">
        <f t="shared" si="51"/>
        <v>1299</v>
      </c>
      <c r="AA57" s="16">
        <f t="shared" si="51"/>
        <v>1355</v>
      </c>
      <c r="AB57" s="16">
        <f t="shared" si="51"/>
        <v>1411</v>
      </c>
      <c r="AC57" s="16">
        <f t="shared" si="51"/>
        <v>1468</v>
      </c>
      <c r="AD57" s="16">
        <f t="shared" si="51"/>
        <v>1525</v>
      </c>
      <c r="AE57" s="16">
        <f t="shared" si="51"/>
        <v>1581</v>
      </c>
      <c r="AF57" s="16">
        <f t="shared" si="51"/>
        <v>1638</v>
      </c>
      <c r="AG57" s="17">
        <f t="shared" si="51"/>
        <v>1694</v>
      </c>
    </row>
    <row r="58" spans="1:33" s="19" customFormat="1" ht="15" customHeight="1">
      <c r="A58" s="1"/>
      <c r="B58" s="192"/>
      <c r="C58" s="18" t="s">
        <v>12</v>
      </c>
      <c r="D58" s="16">
        <f t="shared" ref="D58:AG58" si="52">ROUND($B$56*D$5/30*$C$4,0)</f>
        <v>1</v>
      </c>
      <c r="E58" s="16">
        <f t="shared" si="52"/>
        <v>1</v>
      </c>
      <c r="F58" s="16">
        <f t="shared" si="52"/>
        <v>2</v>
      </c>
      <c r="G58" s="16">
        <f t="shared" si="52"/>
        <v>3</v>
      </c>
      <c r="H58" s="16">
        <f t="shared" si="52"/>
        <v>4</v>
      </c>
      <c r="I58" s="16">
        <f t="shared" si="52"/>
        <v>4</v>
      </c>
      <c r="J58" s="16">
        <f t="shared" si="52"/>
        <v>5</v>
      </c>
      <c r="K58" s="16">
        <f t="shared" si="52"/>
        <v>6</v>
      </c>
      <c r="L58" s="16">
        <f t="shared" si="52"/>
        <v>7</v>
      </c>
      <c r="M58" s="16">
        <f t="shared" si="52"/>
        <v>7</v>
      </c>
      <c r="N58" s="16">
        <f t="shared" si="52"/>
        <v>8</v>
      </c>
      <c r="O58" s="16">
        <f t="shared" si="52"/>
        <v>9</v>
      </c>
      <c r="P58" s="16">
        <f t="shared" si="52"/>
        <v>10</v>
      </c>
      <c r="Q58" s="16">
        <f t="shared" si="52"/>
        <v>10</v>
      </c>
      <c r="R58" s="16">
        <f t="shared" si="52"/>
        <v>11</v>
      </c>
      <c r="S58" s="16">
        <f t="shared" si="52"/>
        <v>12</v>
      </c>
      <c r="T58" s="16">
        <f t="shared" si="52"/>
        <v>12</v>
      </c>
      <c r="U58" s="16">
        <f t="shared" si="52"/>
        <v>13</v>
      </c>
      <c r="V58" s="16">
        <f t="shared" si="52"/>
        <v>14</v>
      </c>
      <c r="W58" s="16">
        <f t="shared" si="52"/>
        <v>15</v>
      </c>
      <c r="X58" s="16">
        <f t="shared" si="52"/>
        <v>15</v>
      </c>
      <c r="Y58" s="16">
        <f t="shared" si="52"/>
        <v>16</v>
      </c>
      <c r="Z58" s="16">
        <f t="shared" si="52"/>
        <v>17</v>
      </c>
      <c r="AA58" s="16">
        <f t="shared" si="52"/>
        <v>18</v>
      </c>
      <c r="AB58" s="16">
        <f t="shared" si="52"/>
        <v>18</v>
      </c>
      <c r="AC58" s="16">
        <f t="shared" si="52"/>
        <v>19</v>
      </c>
      <c r="AD58" s="16">
        <f t="shared" si="52"/>
        <v>20</v>
      </c>
      <c r="AE58" s="16">
        <f t="shared" si="52"/>
        <v>21</v>
      </c>
      <c r="AF58" s="16">
        <f t="shared" si="52"/>
        <v>21</v>
      </c>
      <c r="AG58" s="17">
        <f t="shared" si="52"/>
        <v>22</v>
      </c>
    </row>
    <row r="59" spans="1:33" s="14" customFormat="1" ht="15" customHeight="1">
      <c r="A59" s="1"/>
      <c r="B59" s="192"/>
      <c r="C59" s="20" t="s">
        <v>13</v>
      </c>
      <c r="D59" s="21">
        <f t="shared" ref="D59:AG59" si="53">D57+D58</f>
        <v>57</v>
      </c>
      <c r="E59" s="21">
        <f t="shared" si="53"/>
        <v>114</v>
      </c>
      <c r="F59" s="21">
        <f t="shared" si="53"/>
        <v>171</v>
      </c>
      <c r="G59" s="21">
        <f t="shared" si="53"/>
        <v>229</v>
      </c>
      <c r="H59" s="21">
        <f t="shared" si="53"/>
        <v>287</v>
      </c>
      <c r="I59" s="21">
        <f t="shared" si="53"/>
        <v>343</v>
      </c>
      <c r="J59" s="21">
        <f t="shared" si="53"/>
        <v>400</v>
      </c>
      <c r="K59" s="21">
        <f t="shared" si="53"/>
        <v>458</v>
      </c>
      <c r="L59" s="21">
        <f t="shared" si="53"/>
        <v>515</v>
      </c>
      <c r="M59" s="21">
        <f t="shared" si="53"/>
        <v>571</v>
      </c>
      <c r="N59" s="21">
        <f t="shared" si="53"/>
        <v>629</v>
      </c>
      <c r="O59" s="21">
        <f t="shared" si="53"/>
        <v>687</v>
      </c>
      <c r="P59" s="21">
        <f t="shared" si="53"/>
        <v>744</v>
      </c>
      <c r="Q59" s="21">
        <f t="shared" si="53"/>
        <v>801</v>
      </c>
      <c r="R59" s="21">
        <f t="shared" si="53"/>
        <v>858</v>
      </c>
      <c r="S59" s="21">
        <f t="shared" si="53"/>
        <v>915</v>
      </c>
      <c r="T59" s="21">
        <f t="shared" si="53"/>
        <v>972</v>
      </c>
      <c r="U59" s="21">
        <f t="shared" si="53"/>
        <v>1029</v>
      </c>
      <c r="V59" s="21">
        <f t="shared" si="53"/>
        <v>1087</v>
      </c>
      <c r="W59" s="21">
        <f t="shared" si="53"/>
        <v>1145</v>
      </c>
      <c r="X59" s="21">
        <f t="shared" si="53"/>
        <v>1201</v>
      </c>
      <c r="Y59" s="21">
        <f t="shared" si="53"/>
        <v>1258</v>
      </c>
      <c r="Z59" s="21">
        <f t="shared" si="53"/>
        <v>1316</v>
      </c>
      <c r="AA59" s="21">
        <f t="shared" si="53"/>
        <v>1373</v>
      </c>
      <c r="AB59" s="21">
        <f t="shared" si="53"/>
        <v>1429</v>
      </c>
      <c r="AC59" s="21">
        <f t="shared" si="53"/>
        <v>1487</v>
      </c>
      <c r="AD59" s="21">
        <f t="shared" si="53"/>
        <v>1545</v>
      </c>
      <c r="AE59" s="21">
        <f t="shared" si="53"/>
        <v>1602</v>
      </c>
      <c r="AF59" s="21">
        <f t="shared" si="53"/>
        <v>1659</v>
      </c>
      <c r="AG59" s="22">
        <f t="shared" si="53"/>
        <v>1716</v>
      </c>
    </row>
    <row r="60" spans="1:33" s="14" customFormat="1" ht="15" customHeight="1" thickBot="1">
      <c r="A60" s="1"/>
      <c r="B60" s="195"/>
      <c r="C60" s="23" t="s">
        <v>19</v>
      </c>
      <c r="D60" s="24">
        <f t="shared" ref="D60:AG60" si="54">ROUND($B$56*D$5/30*6/100,0)</f>
        <v>44</v>
      </c>
      <c r="E60" s="24">
        <f t="shared" si="54"/>
        <v>88</v>
      </c>
      <c r="F60" s="24">
        <f t="shared" si="54"/>
        <v>132</v>
      </c>
      <c r="G60" s="24">
        <f t="shared" si="54"/>
        <v>176</v>
      </c>
      <c r="H60" s="24">
        <f t="shared" si="54"/>
        <v>220</v>
      </c>
      <c r="I60" s="24">
        <f t="shared" si="54"/>
        <v>264</v>
      </c>
      <c r="J60" s="24">
        <f t="shared" si="54"/>
        <v>308</v>
      </c>
      <c r="K60" s="24">
        <f t="shared" si="54"/>
        <v>352</v>
      </c>
      <c r="L60" s="24">
        <f t="shared" si="54"/>
        <v>396</v>
      </c>
      <c r="M60" s="24">
        <f t="shared" si="54"/>
        <v>440</v>
      </c>
      <c r="N60" s="24">
        <f t="shared" si="54"/>
        <v>484</v>
      </c>
      <c r="O60" s="24">
        <f t="shared" si="54"/>
        <v>528</v>
      </c>
      <c r="P60" s="24">
        <f t="shared" si="54"/>
        <v>572</v>
      </c>
      <c r="Q60" s="24">
        <f t="shared" si="54"/>
        <v>616</v>
      </c>
      <c r="R60" s="24">
        <f t="shared" si="54"/>
        <v>660</v>
      </c>
      <c r="S60" s="24">
        <f t="shared" si="54"/>
        <v>704</v>
      </c>
      <c r="T60" s="24">
        <f t="shared" si="54"/>
        <v>748</v>
      </c>
      <c r="U60" s="24">
        <f t="shared" si="54"/>
        <v>792</v>
      </c>
      <c r="V60" s="24">
        <f t="shared" si="54"/>
        <v>836</v>
      </c>
      <c r="W60" s="24">
        <f t="shared" si="54"/>
        <v>880</v>
      </c>
      <c r="X60" s="24">
        <f t="shared" si="54"/>
        <v>924</v>
      </c>
      <c r="Y60" s="24">
        <f t="shared" si="54"/>
        <v>968</v>
      </c>
      <c r="Z60" s="24">
        <f t="shared" si="54"/>
        <v>1012</v>
      </c>
      <c r="AA60" s="24">
        <f t="shared" si="54"/>
        <v>1056</v>
      </c>
      <c r="AB60" s="24">
        <f t="shared" si="54"/>
        <v>1100</v>
      </c>
      <c r="AC60" s="24">
        <f t="shared" si="54"/>
        <v>1144</v>
      </c>
      <c r="AD60" s="24">
        <f t="shared" si="54"/>
        <v>1188</v>
      </c>
      <c r="AE60" s="24">
        <f t="shared" si="54"/>
        <v>1232</v>
      </c>
      <c r="AF60" s="24">
        <f t="shared" si="54"/>
        <v>1276</v>
      </c>
      <c r="AG60" s="25">
        <f t="shared" si="54"/>
        <v>1320</v>
      </c>
    </row>
    <row r="61" spans="1:33" s="14" customFormat="1" ht="15" customHeight="1">
      <c r="A61" s="1"/>
      <c r="B61" s="183">
        <v>23100</v>
      </c>
      <c r="C61" s="26" t="s">
        <v>15</v>
      </c>
      <c r="D61" s="27">
        <f t="shared" ref="D61:AG61" si="55">ROUND($B$61*D$5/30*$C$2*$D$2,0)+ROUND($B$61*D$5/30*$C$3*$D$2,0)</f>
        <v>17</v>
      </c>
      <c r="E61" s="27">
        <f t="shared" si="55"/>
        <v>34</v>
      </c>
      <c r="F61" s="27">
        <f t="shared" si="55"/>
        <v>51</v>
      </c>
      <c r="G61" s="27">
        <f t="shared" si="55"/>
        <v>68</v>
      </c>
      <c r="H61" s="27">
        <f t="shared" si="55"/>
        <v>85</v>
      </c>
      <c r="I61" s="27">
        <f t="shared" si="55"/>
        <v>101</v>
      </c>
      <c r="J61" s="27">
        <f t="shared" si="55"/>
        <v>119</v>
      </c>
      <c r="K61" s="27">
        <f t="shared" si="55"/>
        <v>135</v>
      </c>
      <c r="L61" s="27">
        <f t="shared" si="55"/>
        <v>153</v>
      </c>
      <c r="M61" s="27">
        <f t="shared" si="55"/>
        <v>169</v>
      </c>
      <c r="N61" s="27">
        <f t="shared" si="55"/>
        <v>186</v>
      </c>
      <c r="O61" s="27">
        <f t="shared" si="55"/>
        <v>203</v>
      </c>
      <c r="P61" s="27">
        <f t="shared" si="55"/>
        <v>220</v>
      </c>
      <c r="Q61" s="27">
        <f t="shared" si="55"/>
        <v>238</v>
      </c>
      <c r="R61" s="27">
        <f t="shared" si="55"/>
        <v>254</v>
      </c>
      <c r="S61" s="27">
        <f t="shared" si="55"/>
        <v>271</v>
      </c>
      <c r="T61" s="27">
        <f t="shared" si="55"/>
        <v>288</v>
      </c>
      <c r="U61" s="27">
        <f t="shared" si="55"/>
        <v>305</v>
      </c>
      <c r="V61" s="27">
        <f t="shared" si="55"/>
        <v>322</v>
      </c>
      <c r="W61" s="27">
        <f t="shared" si="55"/>
        <v>339</v>
      </c>
      <c r="X61" s="27">
        <f t="shared" si="55"/>
        <v>355</v>
      </c>
      <c r="Y61" s="27">
        <f t="shared" si="55"/>
        <v>373</v>
      </c>
      <c r="Z61" s="27">
        <f t="shared" si="55"/>
        <v>389</v>
      </c>
      <c r="AA61" s="27">
        <f t="shared" si="55"/>
        <v>407</v>
      </c>
      <c r="AB61" s="27">
        <f t="shared" si="55"/>
        <v>424</v>
      </c>
      <c r="AC61" s="27">
        <f t="shared" si="55"/>
        <v>440</v>
      </c>
      <c r="AD61" s="27">
        <f t="shared" si="55"/>
        <v>458</v>
      </c>
      <c r="AE61" s="27">
        <f t="shared" si="55"/>
        <v>474</v>
      </c>
      <c r="AF61" s="27">
        <f t="shared" si="55"/>
        <v>492</v>
      </c>
      <c r="AG61" s="28">
        <f t="shared" si="55"/>
        <v>508</v>
      </c>
    </row>
    <row r="62" spans="1:33" ht="15" customHeight="1">
      <c r="B62" s="184"/>
      <c r="C62" s="15" t="s">
        <v>16</v>
      </c>
      <c r="D62" s="16">
        <f t="shared" ref="D62:AG62" si="56">ROUND($B$61*D$5/30*$C$2*$E$2,0)+ROUND($B$61*D$5/30*$C$3*$E$2,0)</f>
        <v>59</v>
      </c>
      <c r="E62" s="16">
        <f t="shared" si="56"/>
        <v>119</v>
      </c>
      <c r="F62" s="16">
        <f t="shared" si="56"/>
        <v>178</v>
      </c>
      <c r="G62" s="16">
        <f t="shared" si="56"/>
        <v>238</v>
      </c>
      <c r="H62" s="16">
        <f t="shared" si="56"/>
        <v>297</v>
      </c>
      <c r="I62" s="16">
        <f t="shared" si="56"/>
        <v>355</v>
      </c>
      <c r="J62" s="16">
        <f t="shared" si="56"/>
        <v>415</v>
      </c>
      <c r="K62" s="16">
        <f t="shared" si="56"/>
        <v>474</v>
      </c>
      <c r="L62" s="16">
        <f t="shared" si="56"/>
        <v>534</v>
      </c>
      <c r="M62" s="16">
        <f t="shared" si="56"/>
        <v>593</v>
      </c>
      <c r="N62" s="16">
        <f t="shared" si="56"/>
        <v>652</v>
      </c>
      <c r="O62" s="16">
        <f t="shared" si="56"/>
        <v>712</v>
      </c>
      <c r="P62" s="16">
        <f t="shared" si="56"/>
        <v>771</v>
      </c>
      <c r="Q62" s="16">
        <f t="shared" si="56"/>
        <v>830</v>
      </c>
      <c r="R62" s="16">
        <f t="shared" si="56"/>
        <v>890</v>
      </c>
      <c r="S62" s="16">
        <f t="shared" si="56"/>
        <v>948</v>
      </c>
      <c r="T62" s="16">
        <f t="shared" si="56"/>
        <v>1008</v>
      </c>
      <c r="U62" s="16">
        <f t="shared" si="56"/>
        <v>1067</v>
      </c>
      <c r="V62" s="16">
        <f t="shared" si="56"/>
        <v>1126</v>
      </c>
      <c r="W62" s="16">
        <f t="shared" si="56"/>
        <v>1186</v>
      </c>
      <c r="X62" s="16">
        <f t="shared" si="56"/>
        <v>1245</v>
      </c>
      <c r="Y62" s="16">
        <f t="shared" si="56"/>
        <v>1305</v>
      </c>
      <c r="Z62" s="16">
        <f t="shared" si="56"/>
        <v>1364</v>
      </c>
      <c r="AA62" s="16">
        <f t="shared" si="56"/>
        <v>1423</v>
      </c>
      <c r="AB62" s="16">
        <f t="shared" si="56"/>
        <v>1483</v>
      </c>
      <c r="AC62" s="16">
        <f t="shared" si="56"/>
        <v>1541</v>
      </c>
      <c r="AD62" s="16">
        <f t="shared" si="56"/>
        <v>1601</v>
      </c>
      <c r="AE62" s="16">
        <f t="shared" si="56"/>
        <v>1660</v>
      </c>
      <c r="AF62" s="16">
        <f t="shared" si="56"/>
        <v>1719</v>
      </c>
      <c r="AG62" s="17">
        <f t="shared" si="56"/>
        <v>1779</v>
      </c>
    </row>
    <row r="63" spans="1:33" s="19" customFormat="1" ht="15" customHeight="1">
      <c r="A63" s="1"/>
      <c r="B63" s="184"/>
      <c r="C63" s="18" t="s">
        <v>17</v>
      </c>
      <c r="D63" s="16">
        <f t="shared" ref="D63:AG63" si="57">ROUND($B$61*D$5/30*$C$4,0)</f>
        <v>1</v>
      </c>
      <c r="E63" s="16">
        <f t="shared" si="57"/>
        <v>2</v>
      </c>
      <c r="F63" s="16">
        <f t="shared" si="57"/>
        <v>2</v>
      </c>
      <c r="G63" s="16">
        <f t="shared" si="57"/>
        <v>3</v>
      </c>
      <c r="H63" s="16">
        <f t="shared" si="57"/>
        <v>4</v>
      </c>
      <c r="I63" s="16">
        <f t="shared" si="57"/>
        <v>5</v>
      </c>
      <c r="J63" s="16">
        <f t="shared" si="57"/>
        <v>5</v>
      </c>
      <c r="K63" s="16">
        <f t="shared" si="57"/>
        <v>6</v>
      </c>
      <c r="L63" s="16">
        <f t="shared" si="57"/>
        <v>7</v>
      </c>
      <c r="M63" s="16">
        <f t="shared" si="57"/>
        <v>8</v>
      </c>
      <c r="N63" s="16">
        <f t="shared" si="57"/>
        <v>8</v>
      </c>
      <c r="O63" s="16">
        <f t="shared" si="57"/>
        <v>9</v>
      </c>
      <c r="P63" s="16">
        <f t="shared" si="57"/>
        <v>10</v>
      </c>
      <c r="Q63" s="16">
        <f t="shared" si="57"/>
        <v>11</v>
      </c>
      <c r="R63" s="16">
        <f t="shared" si="57"/>
        <v>12</v>
      </c>
      <c r="S63" s="16">
        <f t="shared" si="57"/>
        <v>12</v>
      </c>
      <c r="T63" s="16">
        <f t="shared" si="57"/>
        <v>13</v>
      </c>
      <c r="U63" s="16">
        <f t="shared" si="57"/>
        <v>14</v>
      </c>
      <c r="V63" s="16">
        <f t="shared" si="57"/>
        <v>15</v>
      </c>
      <c r="W63" s="16">
        <f t="shared" si="57"/>
        <v>15</v>
      </c>
      <c r="X63" s="16">
        <f t="shared" si="57"/>
        <v>16</v>
      </c>
      <c r="Y63" s="16">
        <f t="shared" si="57"/>
        <v>17</v>
      </c>
      <c r="Z63" s="16">
        <f t="shared" si="57"/>
        <v>18</v>
      </c>
      <c r="AA63" s="16">
        <f t="shared" si="57"/>
        <v>18</v>
      </c>
      <c r="AB63" s="16">
        <f t="shared" si="57"/>
        <v>19</v>
      </c>
      <c r="AC63" s="16">
        <f t="shared" si="57"/>
        <v>20</v>
      </c>
      <c r="AD63" s="16">
        <f t="shared" si="57"/>
        <v>21</v>
      </c>
      <c r="AE63" s="16">
        <f t="shared" si="57"/>
        <v>22</v>
      </c>
      <c r="AF63" s="16">
        <f t="shared" si="57"/>
        <v>22</v>
      </c>
      <c r="AG63" s="17">
        <f t="shared" si="57"/>
        <v>23</v>
      </c>
    </row>
    <row r="64" spans="1:33" s="14" customFormat="1" ht="15" customHeight="1">
      <c r="A64" s="1"/>
      <c r="B64" s="184"/>
      <c r="C64" s="20" t="s">
        <v>13</v>
      </c>
      <c r="D64" s="21">
        <f t="shared" ref="D64:AG64" si="58">D62+D63</f>
        <v>60</v>
      </c>
      <c r="E64" s="21">
        <f t="shared" si="58"/>
        <v>121</v>
      </c>
      <c r="F64" s="21">
        <f t="shared" si="58"/>
        <v>180</v>
      </c>
      <c r="G64" s="21">
        <f t="shared" si="58"/>
        <v>241</v>
      </c>
      <c r="H64" s="21">
        <f t="shared" si="58"/>
        <v>301</v>
      </c>
      <c r="I64" s="21">
        <f t="shared" si="58"/>
        <v>360</v>
      </c>
      <c r="J64" s="21">
        <f t="shared" si="58"/>
        <v>420</v>
      </c>
      <c r="K64" s="21">
        <f t="shared" si="58"/>
        <v>480</v>
      </c>
      <c r="L64" s="21">
        <f t="shared" si="58"/>
        <v>541</v>
      </c>
      <c r="M64" s="21">
        <f t="shared" si="58"/>
        <v>601</v>
      </c>
      <c r="N64" s="21">
        <f t="shared" si="58"/>
        <v>660</v>
      </c>
      <c r="O64" s="21">
        <f t="shared" si="58"/>
        <v>721</v>
      </c>
      <c r="P64" s="21">
        <f t="shared" si="58"/>
        <v>781</v>
      </c>
      <c r="Q64" s="21">
        <f t="shared" si="58"/>
        <v>841</v>
      </c>
      <c r="R64" s="21">
        <f t="shared" si="58"/>
        <v>902</v>
      </c>
      <c r="S64" s="21">
        <f t="shared" si="58"/>
        <v>960</v>
      </c>
      <c r="T64" s="21">
        <f t="shared" si="58"/>
        <v>1021</v>
      </c>
      <c r="U64" s="21">
        <f t="shared" si="58"/>
        <v>1081</v>
      </c>
      <c r="V64" s="21">
        <f t="shared" si="58"/>
        <v>1141</v>
      </c>
      <c r="W64" s="21">
        <f t="shared" si="58"/>
        <v>1201</v>
      </c>
      <c r="X64" s="21">
        <f t="shared" si="58"/>
        <v>1261</v>
      </c>
      <c r="Y64" s="21">
        <f t="shared" si="58"/>
        <v>1322</v>
      </c>
      <c r="Z64" s="21">
        <f t="shared" si="58"/>
        <v>1382</v>
      </c>
      <c r="AA64" s="21">
        <f t="shared" si="58"/>
        <v>1441</v>
      </c>
      <c r="AB64" s="21">
        <f t="shared" si="58"/>
        <v>1502</v>
      </c>
      <c r="AC64" s="21">
        <f t="shared" si="58"/>
        <v>1561</v>
      </c>
      <c r="AD64" s="21">
        <f t="shared" si="58"/>
        <v>1622</v>
      </c>
      <c r="AE64" s="21">
        <f t="shared" si="58"/>
        <v>1682</v>
      </c>
      <c r="AF64" s="21">
        <f t="shared" si="58"/>
        <v>1741</v>
      </c>
      <c r="AG64" s="22">
        <f t="shared" si="58"/>
        <v>1802</v>
      </c>
    </row>
    <row r="65" spans="1:33" s="14" customFormat="1" ht="15" customHeight="1" thickBot="1">
      <c r="A65" s="1"/>
      <c r="B65" s="185"/>
      <c r="C65" s="29" t="s">
        <v>14</v>
      </c>
      <c r="D65" s="30">
        <f t="shared" ref="D65:AG65" si="59">ROUND($B$61*D$5/30*6/100,0)</f>
        <v>46</v>
      </c>
      <c r="E65" s="30">
        <f t="shared" si="59"/>
        <v>92</v>
      </c>
      <c r="F65" s="30">
        <f t="shared" si="59"/>
        <v>139</v>
      </c>
      <c r="G65" s="30">
        <f t="shared" si="59"/>
        <v>185</v>
      </c>
      <c r="H65" s="30">
        <f t="shared" si="59"/>
        <v>231</v>
      </c>
      <c r="I65" s="30">
        <f t="shared" si="59"/>
        <v>277</v>
      </c>
      <c r="J65" s="30">
        <f t="shared" si="59"/>
        <v>323</v>
      </c>
      <c r="K65" s="30">
        <f t="shared" si="59"/>
        <v>370</v>
      </c>
      <c r="L65" s="30">
        <f t="shared" si="59"/>
        <v>416</v>
      </c>
      <c r="M65" s="30">
        <f t="shared" si="59"/>
        <v>462</v>
      </c>
      <c r="N65" s="30">
        <f t="shared" si="59"/>
        <v>508</v>
      </c>
      <c r="O65" s="30">
        <f t="shared" si="59"/>
        <v>554</v>
      </c>
      <c r="P65" s="30">
        <f t="shared" si="59"/>
        <v>601</v>
      </c>
      <c r="Q65" s="30">
        <f t="shared" si="59"/>
        <v>647</v>
      </c>
      <c r="R65" s="30">
        <f t="shared" si="59"/>
        <v>693</v>
      </c>
      <c r="S65" s="30">
        <f t="shared" si="59"/>
        <v>739</v>
      </c>
      <c r="T65" s="30">
        <f t="shared" si="59"/>
        <v>785</v>
      </c>
      <c r="U65" s="30">
        <f t="shared" si="59"/>
        <v>832</v>
      </c>
      <c r="V65" s="30">
        <f t="shared" si="59"/>
        <v>878</v>
      </c>
      <c r="W65" s="30">
        <f t="shared" si="59"/>
        <v>924</v>
      </c>
      <c r="X65" s="30">
        <f t="shared" si="59"/>
        <v>970</v>
      </c>
      <c r="Y65" s="30">
        <f t="shared" si="59"/>
        <v>1016</v>
      </c>
      <c r="Z65" s="30">
        <f t="shared" si="59"/>
        <v>1063</v>
      </c>
      <c r="AA65" s="30">
        <f t="shared" si="59"/>
        <v>1109</v>
      </c>
      <c r="AB65" s="30">
        <f t="shared" si="59"/>
        <v>1155</v>
      </c>
      <c r="AC65" s="30">
        <f t="shared" si="59"/>
        <v>1201</v>
      </c>
      <c r="AD65" s="30">
        <f t="shared" si="59"/>
        <v>1247</v>
      </c>
      <c r="AE65" s="30">
        <f t="shared" si="59"/>
        <v>1294</v>
      </c>
      <c r="AF65" s="30">
        <f t="shared" si="59"/>
        <v>1340</v>
      </c>
      <c r="AG65" s="31">
        <f t="shared" si="59"/>
        <v>1386</v>
      </c>
    </row>
    <row r="66" spans="1:33" s="14" customFormat="1" ht="15" customHeight="1">
      <c r="A66" s="1"/>
      <c r="B66" s="186">
        <v>23800</v>
      </c>
      <c r="C66" s="11" t="s">
        <v>15</v>
      </c>
      <c r="D66" s="12">
        <f>ROUND($B$66*D$5/30*$C$2*$D$2,0)+ROUND($B$66*D$5/30*$C$3*$D$2,0)</f>
        <v>18</v>
      </c>
      <c r="E66" s="12">
        <f>ROUND($B$66*E$5/30*$C$2*$D$2,0)+ROUND($B$66*E$5/30*$C$3*$D$2,0)</f>
        <v>35</v>
      </c>
      <c r="F66" s="12">
        <f t="shared" ref="F66:AF66" si="60">ROUND($B$66*F$5/30*$C$2*$D$2,0)+ROUND($B$66*F$5/30*$C$3*$D$2,0)</f>
        <v>53</v>
      </c>
      <c r="G66" s="12">
        <f t="shared" si="60"/>
        <v>69</v>
      </c>
      <c r="H66" s="12">
        <f t="shared" si="60"/>
        <v>87</v>
      </c>
      <c r="I66" s="12">
        <f t="shared" si="60"/>
        <v>105</v>
      </c>
      <c r="J66" s="12">
        <f t="shared" si="60"/>
        <v>122</v>
      </c>
      <c r="K66" s="12">
        <f t="shared" si="60"/>
        <v>140</v>
      </c>
      <c r="L66" s="12">
        <f t="shared" si="60"/>
        <v>157</v>
      </c>
      <c r="M66" s="12">
        <f t="shared" si="60"/>
        <v>175</v>
      </c>
      <c r="N66" s="12">
        <f t="shared" si="60"/>
        <v>192</v>
      </c>
      <c r="O66" s="12">
        <f t="shared" si="60"/>
        <v>209</v>
      </c>
      <c r="P66" s="12">
        <f t="shared" si="60"/>
        <v>227</v>
      </c>
      <c r="Q66" s="12">
        <f t="shared" si="60"/>
        <v>244</v>
      </c>
      <c r="R66" s="12">
        <f t="shared" si="60"/>
        <v>262</v>
      </c>
      <c r="S66" s="12">
        <f t="shared" si="60"/>
        <v>279</v>
      </c>
      <c r="T66" s="12">
        <f t="shared" si="60"/>
        <v>297</v>
      </c>
      <c r="U66" s="12">
        <f t="shared" si="60"/>
        <v>315</v>
      </c>
      <c r="V66" s="12">
        <f t="shared" si="60"/>
        <v>331</v>
      </c>
      <c r="W66" s="12">
        <f t="shared" si="60"/>
        <v>349</v>
      </c>
      <c r="X66" s="12">
        <f t="shared" si="60"/>
        <v>366</v>
      </c>
      <c r="Y66" s="12">
        <f t="shared" si="60"/>
        <v>384</v>
      </c>
      <c r="Z66" s="12">
        <f t="shared" si="60"/>
        <v>401</v>
      </c>
      <c r="AA66" s="12">
        <f t="shared" si="60"/>
        <v>419</v>
      </c>
      <c r="AB66" s="12">
        <f t="shared" si="60"/>
        <v>437</v>
      </c>
      <c r="AC66" s="12">
        <f t="shared" si="60"/>
        <v>454</v>
      </c>
      <c r="AD66" s="12">
        <f t="shared" si="60"/>
        <v>471</v>
      </c>
      <c r="AE66" s="12">
        <f t="shared" si="60"/>
        <v>488</v>
      </c>
      <c r="AF66" s="12">
        <f t="shared" si="60"/>
        <v>506</v>
      </c>
      <c r="AG66" s="13">
        <f>ROUND($B$66*AG$5/30*$C$2*$D$2,0)+ROUND($B$66*AG$5/30*$C$3*$D$2,0)</f>
        <v>524</v>
      </c>
    </row>
    <row r="67" spans="1:33" ht="15" customHeight="1">
      <c r="B67" s="184"/>
      <c r="C67" s="15" t="s">
        <v>11</v>
      </c>
      <c r="D67" s="16">
        <f>ROUND($B$66*D$5/30*$C$2*$E$2,0)+ROUND($B$66*D$5/30*$C$3*$E$2,0)</f>
        <v>62</v>
      </c>
      <c r="E67" s="16">
        <f>ROUND($B$66*E$5/30*$C$2*$E$2,0)+ROUND($B$66*E$5/30*$C$3*$E$2,0)</f>
        <v>122</v>
      </c>
      <c r="F67" s="16">
        <f t="shared" ref="F67:AG67" si="61">ROUND($B$66*F$5/30*$C$2*$E$2,0)+ROUND($B$66*F$5/30*$C$3*$E$2,0)</f>
        <v>184</v>
      </c>
      <c r="G67" s="16">
        <f t="shared" si="61"/>
        <v>244</v>
      </c>
      <c r="H67" s="16">
        <f t="shared" si="61"/>
        <v>306</v>
      </c>
      <c r="I67" s="16">
        <f t="shared" si="61"/>
        <v>366</v>
      </c>
      <c r="J67" s="16">
        <f t="shared" si="61"/>
        <v>428</v>
      </c>
      <c r="K67" s="16">
        <f t="shared" si="61"/>
        <v>488</v>
      </c>
      <c r="L67" s="16">
        <f t="shared" si="61"/>
        <v>550</v>
      </c>
      <c r="M67" s="16">
        <f t="shared" si="61"/>
        <v>611</v>
      </c>
      <c r="N67" s="16">
        <f t="shared" si="61"/>
        <v>672</v>
      </c>
      <c r="O67" s="16">
        <f t="shared" si="61"/>
        <v>733</v>
      </c>
      <c r="P67" s="16">
        <f t="shared" si="61"/>
        <v>794</v>
      </c>
      <c r="Q67" s="16">
        <f t="shared" si="61"/>
        <v>855</v>
      </c>
      <c r="R67" s="16">
        <f t="shared" si="61"/>
        <v>916</v>
      </c>
      <c r="S67" s="16">
        <f t="shared" si="61"/>
        <v>978</v>
      </c>
      <c r="T67" s="16">
        <f t="shared" si="61"/>
        <v>1038</v>
      </c>
      <c r="U67" s="16">
        <f t="shared" si="61"/>
        <v>1100</v>
      </c>
      <c r="V67" s="16">
        <f t="shared" si="61"/>
        <v>1161</v>
      </c>
      <c r="W67" s="16">
        <f t="shared" si="61"/>
        <v>1222</v>
      </c>
      <c r="X67" s="16">
        <f t="shared" si="61"/>
        <v>1283</v>
      </c>
      <c r="Y67" s="16">
        <f t="shared" si="61"/>
        <v>1344</v>
      </c>
      <c r="Z67" s="16">
        <f t="shared" si="61"/>
        <v>1405</v>
      </c>
      <c r="AA67" s="16">
        <f t="shared" si="61"/>
        <v>1466</v>
      </c>
      <c r="AB67" s="16">
        <f t="shared" si="61"/>
        <v>1527</v>
      </c>
      <c r="AC67" s="16">
        <f t="shared" si="61"/>
        <v>1588</v>
      </c>
      <c r="AD67" s="16">
        <f t="shared" si="61"/>
        <v>1649</v>
      </c>
      <c r="AE67" s="16">
        <f t="shared" si="61"/>
        <v>1710</v>
      </c>
      <c r="AF67" s="16">
        <f t="shared" si="61"/>
        <v>1771</v>
      </c>
      <c r="AG67" s="17">
        <f t="shared" si="61"/>
        <v>1833</v>
      </c>
    </row>
    <row r="68" spans="1:33" s="19" customFormat="1" ht="15" customHeight="1">
      <c r="A68" s="1"/>
      <c r="B68" s="184"/>
      <c r="C68" s="18" t="s">
        <v>17</v>
      </c>
      <c r="D68" s="16">
        <f>ROUND($B$66*D$5/30*$C$4,0)</f>
        <v>1</v>
      </c>
      <c r="E68" s="16">
        <f t="shared" ref="E68:AG68" si="62">ROUND($B$66*E$5/30*$C$4,0)</f>
        <v>2</v>
      </c>
      <c r="F68" s="16">
        <f t="shared" si="62"/>
        <v>2</v>
      </c>
      <c r="G68" s="16">
        <f t="shared" si="62"/>
        <v>3</v>
      </c>
      <c r="H68" s="16">
        <f t="shared" si="62"/>
        <v>4</v>
      </c>
      <c r="I68" s="16">
        <f t="shared" si="62"/>
        <v>5</v>
      </c>
      <c r="J68" s="16">
        <f t="shared" si="62"/>
        <v>6</v>
      </c>
      <c r="K68" s="16">
        <f t="shared" si="62"/>
        <v>6</v>
      </c>
      <c r="L68" s="16">
        <f t="shared" si="62"/>
        <v>7</v>
      </c>
      <c r="M68" s="16">
        <f t="shared" si="62"/>
        <v>8</v>
      </c>
      <c r="N68" s="16">
        <f t="shared" si="62"/>
        <v>9</v>
      </c>
      <c r="O68" s="16">
        <f t="shared" si="62"/>
        <v>10</v>
      </c>
      <c r="P68" s="16">
        <f t="shared" si="62"/>
        <v>10</v>
      </c>
      <c r="Q68" s="16">
        <f t="shared" si="62"/>
        <v>11</v>
      </c>
      <c r="R68" s="16">
        <f t="shared" si="62"/>
        <v>12</v>
      </c>
      <c r="S68" s="16">
        <f t="shared" si="62"/>
        <v>13</v>
      </c>
      <c r="T68" s="16">
        <f t="shared" si="62"/>
        <v>13</v>
      </c>
      <c r="U68" s="16">
        <f t="shared" si="62"/>
        <v>14</v>
      </c>
      <c r="V68" s="16">
        <f t="shared" si="62"/>
        <v>15</v>
      </c>
      <c r="W68" s="16">
        <f t="shared" si="62"/>
        <v>16</v>
      </c>
      <c r="X68" s="16">
        <f t="shared" si="62"/>
        <v>17</v>
      </c>
      <c r="Y68" s="16">
        <f t="shared" si="62"/>
        <v>17</v>
      </c>
      <c r="Z68" s="16">
        <f t="shared" si="62"/>
        <v>18</v>
      </c>
      <c r="AA68" s="16">
        <f t="shared" si="62"/>
        <v>19</v>
      </c>
      <c r="AB68" s="16">
        <f t="shared" si="62"/>
        <v>20</v>
      </c>
      <c r="AC68" s="16">
        <f t="shared" si="62"/>
        <v>21</v>
      </c>
      <c r="AD68" s="16">
        <f t="shared" si="62"/>
        <v>21</v>
      </c>
      <c r="AE68" s="16">
        <f t="shared" si="62"/>
        <v>22</v>
      </c>
      <c r="AF68" s="16">
        <f t="shared" si="62"/>
        <v>23</v>
      </c>
      <c r="AG68" s="17">
        <f t="shared" si="62"/>
        <v>24</v>
      </c>
    </row>
    <row r="69" spans="1:33" s="14" customFormat="1" ht="15" customHeight="1">
      <c r="A69" s="1"/>
      <c r="B69" s="184"/>
      <c r="C69" s="20" t="s">
        <v>18</v>
      </c>
      <c r="D69" s="21">
        <f t="shared" ref="D69:AG69" si="63">D67+D68</f>
        <v>63</v>
      </c>
      <c r="E69" s="21">
        <f t="shared" si="63"/>
        <v>124</v>
      </c>
      <c r="F69" s="21">
        <f t="shared" si="63"/>
        <v>186</v>
      </c>
      <c r="G69" s="21">
        <f t="shared" si="63"/>
        <v>247</v>
      </c>
      <c r="H69" s="21">
        <f t="shared" si="63"/>
        <v>310</v>
      </c>
      <c r="I69" s="21">
        <f t="shared" si="63"/>
        <v>371</v>
      </c>
      <c r="J69" s="21">
        <f t="shared" si="63"/>
        <v>434</v>
      </c>
      <c r="K69" s="21">
        <f t="shared" si="63"/>
        <v>494</v>
      </c>
      <c r="L69" s="21">
        <f t="shared" si="63"/>
        <v>557</v>
      </c>
      <c r="M69" s="21">
        <f t="shared" si="63"/>
        <v>619</v>
      </c>
      <c r="N69" s="21">
        <f t="shared" si="63"/>
        <v>681</v>
      </c>
      <c r="O69" s="21">
        <f t="shared" si="63"/>
        <v>743</v>
      </c>
      <c r="P69" s="21">
        <f t="shared" si="63"/>
        <v>804</v>
      </c>
      <c r="Q69" s="21">
        <f t="shared" si="63"/>
        <v>866</v>
      </c>
      <c r="R69" s="21">
        <f t="shared" si="63"/>
        <v>928</v>
      </c>
      <c r="S69" s="21">
        <f t="shared" si="63"/>
        <v>991</v>
      </c>
      <c r="T69" s="21">
        <f t="shared" si="63"/>
        <v>1051</v>
      </c>
      <c r="U69" s="21">
        <f t="shared" si="63"/>
        <v>1114</v>
      </c>
      <c r="V69" s="21">
        <f t="shared" si="63"/>
        <v>1176</v>
      </c>
      <c r="W69" s="21">
        <f t="shared" si="63"/>
        <v>1238</v>
      </c>
      <c r="X69" s="21">
        <f t="shared" si="63"/>
        <v>1300</v>
      </c>
      <c r="Y69" s="21">
        <f t="shared" si="63"/>
        <v>1361</v>
      </c>
      <c r="Z69" s="21">
        <f t="shared" si="63"/>
        <v>1423</v>
      </c>
      <c r="AA69" s="21">
        <f t="shared" si="63"/>
        <v>1485</v>
      </c>
      <c r="AB69" s="21">
        <f t="shared" si="63"/>
        <v>1547</v>
      </c>
      <c r="AC69" s="21">
        <f t="shared" si="63"/>
        <v>1609</v>
      </c>
      <c r="AD69" s="21">
        <f t="shared" si="63"/>
        <v>1670</v>
      </c>
      <c r="AE69" s="21">
        <f t="shared" si="63"/>
        <v>1732</v>
      </c>
      <c r="AF69" s="21">
        <f t="shared" si="63"/>
        <v>1794</v>
      </c>
      <c r="AG69" s="22">
        <f t="shared" si="63"/>
        <v>1857</v>
      </c>
    </row>
    <row r="70" spans="1:33" s="14" customFormat="1" ht="15" customHeight="1" thickBot="1">
      <c r="A70" s="1"/>
      <c r="B70" s="187"/>
      <c r="C70" s="23" t="s">
        <v>14</v>
      </c>
      <c r="D70" s="24">
        <f>ROUND($B$66*D$5/30*6/100,0)</f>
        <v>48</v>
      </c>
      <c r="E70" s="24">
        <f t="shared" ref="E70:AG70" si="64">ROUND($B$66*E$5/30*6/100,0)</f>
        <v>95</v>
      </c>
      <c r="F70" s="24">
        <f t="shared" si="64"/>
        <v>143</v>
      </c>
      <c r="G70" s="24">
        <f t="shared" si="64"/>
        <v>190</v>
      </c>
      <c r="H70" s="24">
        <f t="shared" si="64"/>
        <v>238</v>
      </c>
      <c r="I70" s="24">
        <f t="shared" si="64"/>
        <v>286</v>
      </c>
      <c r="J70" s="24">
        <f t="shared" si="64"/>
        <v>333</v>
      </c>
      <c r="K70" s="24">
        <f t="shared" si="64"/>
        <v>381</v>
      </c>
      <c r="L70" s="24">
        <f t="shared" si="64"/>
        <v>428</v>
      </c>
      <c r="M70" s="24">
        <f t="shared" si="64"/>
        <v>476</v>
      </c>
      <c r="N70" s="24">
        <f t="shared" si="64"/>
        <v>524</v>
      </c>
      <c r="O70" s="24">
        <f t="shared" si="64"/>
        <v>571</v>
      </c>
      <c r="P70" s="24">
        <f t="shared" si="64"/>
        <v>619</v>
      </c>
      <c r="Q70" s="24">
        <f t="shared" si="64"/>
        <v>666</v>
      </c>
      <c r="R70" s="24">
        <f t="shared" si="64"/>
        <v>714</v>
      </c>
      <c r="S70" s="24">
        <f t="shared" si="64"/>
        <v>762</v>
      </c>
      <c r="T70" s="24">
        <f t="shared" si="64"/>
        <v>809</v>
      </c>
      <c r="U70" s="24">
        <f t="shared" si="64"/>
        <v>857</v>
      </c>
      <c r="V70" s="24">
        <f t="shared" si="64"/>
        <v>904</v>
      </c>
      <c r="W70" s="24">
        <f t="shared" si="64"/>
        <v>952</v>
      </c>
      <c r="X70" s="24">
        <f t="shared" si="64"/>
        <v>1000</v>
      </c>
      <c r="Y70" s="24">
        <f t="shared" si="64"/>
        <v>1047</v>
      </c>
      <c r="Z70" s="24">
        <f t="shared" si="64"/>
        <v>1095</v>
      </c>
      <c r="AA70" s="24">
        <f t="shared" si="64"/>
        <v>1142</v>
      </c>
      <c r="AB70" s="24">
        <f t="shared" si="64"/>
        <v>1190</v>
      </c>
      <c r="AC70" s="24">
        <f t="shared" si="64"/>
        <v>1238</v>
      </c>
      <c r="AD70" s="24">
        <f t="shared" si="64"/>
        <v>1285</v>
      </c>
      <c r="AE70" s="24">
        <f t="shared" si="64"/>
        <v>1333</v>
      </c>
      <c r="AF70" s="24">
        <f t="shared" si="64"/>
        <v>1380</v>
      </c>
      <c r="AG70" s="25">
        <f t="shared" si="64"/>
        <v>1428</v>
      </c>
    </row>
    <row r="71" spans="1:33" s="14" customFormat="1" ht="15" customHeight="1">
      <c r="A71" s="1"/>
      <c r="B71" s="186">
        <v>24000</v>
      </c>
      <c r="C71" s="11" t="s">
        <v>15</v>
      </c>
      <c r="D71" s="12">
        <f t="shared" ref="D71:AG71" si="65">ROUND($B$71*D$5/30*$C$2*$D$2,0)+ROUND($B$71*D$5/30*$C$3*$D$2,0)</f>
        <v>18</v>
      </c>
      <c r="E71" s="12">
        <f t="shared" si="65"/>
        <v>35</v>
      </c>
      <c r="F71" s="12">
        <f t="shared" si="65"/>
        <v>53</v>
      </c>
      <c r="G71" s="12">
        <f t="shared" si="65"/>
        <v>70</v>
      </c>
      <c r="H71" s="12">
        <f t="shared" si="65"/>
        <v>88</v>
      </c>
      <c r="I71" s="12">
        <f t="shared" si="65"/>
        <v>106</v>
      </c>
      <c r="J71" s="12">
        <f t="shared" si="65"/>
        <v>123</v>
      </c>
      <c r="K71" s="12">
        <f t="shared" si="65"/>
        <v>141</v>
      </c>
      <c r="L71" s="12">
        <f t="shared" si="65"/>
        <v>158</v>
      </c>
      <c r="M71" s="12">
        <f t="shared" si="65"/>
        <v>176</v>
      </c>
      <c r="N71" s="12">
        <f t="shared" si="65"/>
        <v>194</v>
      </c>
      <c r="O71" s="12">
        <f t="shared" si="65"/>
        <v>211</v>
      </c>
      <c r="P71" s="12">
        <f t="shared" si="65"/>
        <v>229</v>
      </c>
      <c r="Q71" s="12">
        <f t="shared" si="65"/>
        <v>246</v>
      </c>
      <c r="R71" s="12">
        <f t="shared" si="65"/>
        <v>264</v>
      </c>
      <c r="S71" s="12">
        <f t="shared" si="65"/>
        <v>282</v>
      </c>
      <c r="T71" s="12">
        <f t="shared" si="65"/>
        <v>299</v>
      </c>
      <c r="U71" s="12">
        <f t="shared" si="65"/>
        <v>317</v>
      </c>
      <c r="V71" s="12">
        <f t="shared" si="65"/>
        <v>334</v>
      </c>
      <c r="W71" s="12">
        <f t="shared" si="65"/>
        <v>352</v>
      </c>
      <c r="X71" s="12">
        <f t="shared" si="65"/>
        <v>370</v>
      </c>
      <c r="Y71" s="12">
        <f t="shared" si="65"/>
        <v>387</v>
      </c>
      <c r="Z71" s="12">
        <f t="shared" si="65"/>
        <v>405</v>
      </c>
      <c r="AA71" s="12">
        <f t="shared" si="65"/>
        <v>422</v>
      </c>
      <c r="AB71" s="12">
        <f t="shared" si="65"/>
        <v>440</v>
      </c>
      <c r="AC71" s="12">
        <f t="shared" si="65"/>
        <v>458</v>
      </c>
      <c r="AD71" s="12">
        <f t="shared" si="65"/>
        <v>475</v>
      </c>
      <c r="AE71" s="12">
        <f t="shared" si="65"/>
        <v>493</v>
      </c>
      <c r="AF71" s="12">
        <f t="shared" si="65"/>
        <v>510</v>
      </c>
      <c r="AG71" s="13">
        <f t="shared" si="65"/>
        <v>528</v>
      </c>
    </row>
    <row r="72" spans="1:33" ht="15" customHeight="1">
      <c r="B72" s="184"/>
      <c r="C72" s="15" t="s">
        <v>11</v>
      </c>
      <c r="D72" s="16">
        <f t="shared" ref="D72:AG72" si="66">ROUND($B$71*D$5/30*$C$2*$E$2,0)+ROUND($B$71*D$5/30*$C$3*$E$2,0)</f>
        <v>62</v>
      </c>
      <c r="E72" s="16">
        <f t="shared" si="66"/>
        <v>123</v>
      </c>
      <c r="F72" s="16">
        <f t="shared" si="66"/>
        <v>185</v>
      </c>
      <c r="G72" s="16">
        <f t="shared" si="66"/>
        <v>246</v>
      </c>
      <c r="H72" s="16">
        <f t="shared" si="66"/>
        <v>308</v>
      </c>
      <c r="I72" s="16">
        <f t="shared" si="66"/>
        <v>370</v>
      </c>
      <c r="J72" s="16">
        <f t="shared" si="66"/>
        <v>431</v>
      </c>
      <c r="K72" s="16">
        <f t="shared" si="66"/>
        <v>493</v>
      </c>
      <c r="L72" s="16">
        <f t="shared" si="66"/>
        <v>554</v>
      </c>
      <c r="M72" s="16">
        <f t="shared" si="66"/>
        <v>616</v>
      </c>
      <c r="N72" s="16">
        <f t="shared" si="66"/>
        <v>678</v>
      </c>
      <c r="O72" s="16">
        <f t="shared" si="66"/>
        <v>739</v>
      </c>
      <c r="P72" s="16">
        <f t="shared" si="66"/>
        <v>801</v>
      </c>
      <c r="Q72" s="16">
        <f t="shared" si="66"/>
        <v>862</v>
      </c>
      <c r="R72" s="16">
        <f t="shared" si="66"/>
        <v>924</v>
      </c>
      <c r="S72" s="16">
        <f t="shared" si="66"/>
        <v>986</v>
      </c>
      <c r="T72" s="16">
        <f t="shared" si="66"/>
        <v>1047</v>
      </c>
      <c r="U72" s="16">
        <f t="shared" si="66"/>
        <v>1109</v>
      </c>
      <c r="V72" s="16">
        <f t="shared" si="66"/>
        <v>1170</v>
      </c>
      <c r="W72" s="16">
        <f t="shared" si="66"/>
        <v>1232</v>
      </c>
      <c r="X72" s="16">
        <f t="shared" si="66"/>
        <v>1294</v>
      </c>
      <c r="Y72" s="16">
        <f t="shared" si="66"/>
        <v>1355</v>
      </c>
      <c r="Z72" s="16">
        <f t="shared" si="66"/>
        <v>1417</v>
      </c>
      <c r="AA72" s="16">
        <f t="shared" si="66"/>
        <v>1478</v>
      </c>
      <c r="AB72" s="16">
        <f t="shared" si="66"/>
        <v>1540</v>
      </c>
      <c r="AC72" s="16">
        <f t="shared" si="66"/>
        <v>1602</v>
      </c>
      <c r="AD72" s="16">
        <f t="shared" si="66"/>
        <v>1663</v>
      </c>
      <c r="AE72" s="16">
        <f t="shared" si="66"/>
        <v>1725</v>
      </c>
      <c r="AF72" s="16">
        <f t="shared" si="66"/>
        <v>1786</v>
      </c>
      <c r="AG72" s="17">
        <f t="shared" si="66"/>
        <v>1848</v>
      </c>
    </row>
    <row r="73" spans="1:33" s="19" customFormat="1" ht="15" customHeight="1">
      <c r="A73" s="1"/>
      <c r="B73" s="184"/>
      <c r="C73" s="18" t="s">
        <v>17</v>
      </c>
      <c r="D73" s="16">
        <f t="shared" ref="D73:AG73" si="67">ROUND($B$71*D$5/30*$C$4,0)</f>
        <v>1</v>
      </c>
      <c r="E73" s="16">
        <f t="shared" si="67"/>
        <v>2</v>
      </c>
      <c r="F73" s="16">
        <f t="shared" si="67"/>
        <v>2</v>
      </c>
      <c r="G73" s="16">
        <f t="shared" si="67"/>
        <v>3</v>
      </c>
      <c r="H73" s="16">
        <f t="shared" si="67"/>
        <v>4</v>
      </c>
      <c r="I73" s="16">
        <f t="shared" si="67"/>
        <v>5</v>
      </c>
      <c r="J73" s="16">
        <f t="shared" si="67"/>
        <v>6</v>
      </c>
      <c r="K73" s="16">
        <f t="shared" si="67"/>
        <v>6</v>
      </c>
      <c r="L73" s="16">
        <f t="shared" si="67"/>
        <v>7</v>
      </c>
      <c r="M73" s="16">
        <f t="shared" si="67"/>
        <v>8</v>
      </c>
      <c r="N73" s="16">
        <f t="shared" si="67"/>
        <v>9</v>
      </c>
      <c r="O73" s="16">
        <f t="shared" si="67"/>
        <v>10</v>
      </c>
      <c r="P73" s="16">
        <f t="shared" si="67"/>
        <v>10</v>
      </c>
      <c r="Q73" s="16">
        <f t="shared" si="67"/>
        <v>11</v>
      </c>
      <c r="R73" s="16">
        <f t="shared" si="67"/>
        <v>12</v>
      </c>
      <c r="S73" s="16">
        <f t="shared" si="67"/>
        <v>13</v>
      </c>
      <c r="T73" s="16">
        <f t="shared" si="67"/>
        <v>14</v>
      </c>
      <c r="U73" s="16">
        <f t="shared" si="67"/>
        <v>14</v>
      </c>
      <c r="V73" s="16">
        <f t="shared" si="67"/>
        <v>15</v>
      </c>
      <c r="W73" s="16">
        <f t="shared" si="67"/>
        <v>16</v>
      </c>
      <c r="X73" s="16">
        <f t="shared" si="67"/>
        <v>17</v>
      </c>
      <c r="Y73" s="16">
        <f t="shared" si="67"/>
        <v>18</v>
      </c>
      <c r="Z73" s="16">
        <f t="shared" si="67"/>
        <v>18</v>
      </c>
      <c r="AA73" s="16">
        <f t="shared" si="67"/>
        <v>19</v>
      </c>
      <c r="AB73" s="16">
        <f t="shared" si="67"/>
        <v>20</v>
      </c>
      <c r="AC73" s="16">
        <f t="shared" si="67"/>
        <v>21</v>
      </c>
      <c r="AD73" s="16">
        <f t="shared" si="67"/>
        <v>22</v>
      </c>
      <c r="AE73" s="16">
        <f t="shared" si="67"/>
        <v>22</v>
      </c>
      <c r="AF73" s="16">
        <f t="shared" si="67"/>
        <v>23</v>
      </c>
      <c r="AG73" s="17">
        <f t="shared" si="67"/>
        <v>24</v>
      </c>
    </row>
    <row r="74" spans="1:33" s="14" customFormat="1" ht="15" customHeight="1">
      <c r="A74" s="1"/>
      <c r="B74" s="184"/>
      <c r="C74" s="20" t="s">
        <v>18</v>
      </c>
      <c r="D74" s="21">
        <f t="shared" ref="D74:AG74" si="68">D72+D73</f>
        <v>63</v>
      </c>
      <c r="E74" s="21">
        <f t="shared" si="68"/>
        <v>125</v>
      </c>
      <c r="F74" s="21">
        <f t="shared" si="68"/>
        <v>187</v>
      </c>
      <c r="G74" s="21">
        <f t="shared" si="68"/>
        <v>249</v>
      </c>
      <c r="H74" s="21">
        <f t="shared" si="68"/>
        <v>312</v>
      </c>
      <c r="I74" s="21">
        <f t="shared" si="68"/>
        <v>375</v>
      </c>
      <c r="J74" s="21">
        <f t="shared" si="68"/>
        <v>437</v>
      </c>
      <c r="K74" s="21">
        <f t="shared" si="68"/>
        <v>499</v>
      </c>
      <c r="L74" s="21">
        <f t="shared" si="68"/>
        <v>561</v>
      </c>
      <c r="M74" s="21">
        <f t="shared" si="68"/>
        <v>624</v>
      </c>
      <c r="N74" s="21">
        <f t="shared" si="68"/>
        <v>687</v>
      </c>
      <c r="O74" s="21">
        <f t="shared" si="68"/>
        <v>749</v>
      </c>
      <c r="P74" s="21">
        <f t="shared" si="68"/>
        <v>811</v>
      </c>
      <c r="Q74" s="21">
        <f t="shared" si="68"/>
        <v>873</v>
      </c>
      <c r="R74" s="21">
        <f t="shared" si="68"/>
        <v>936</v>
      </c>
      <c r="S74" s="21">
        <f t="shared" si="68"/>
        <v>999</v>
      </c>
      <c r="T74" s="21">
        <f t="shared" si="68"/>
        <v>1061</v>
      </c>
      <c r="U74" s="21">
        <f t="shared" si="68"/>
        <v>1123</v>
      </c>
      <c r="V74" s="21">
        <f t="shared" si="68"/>
        <v>1185</v>
      </c>
      <c r="W74" s="21">
        <f t="shared" si="68"/>
        <v>1248</v>
      </c>
      <c r="X74" s="21">
        <f t="shared" si="68"/>
        <v>1311</v>
      </c>
      <c r="Y74" s="21">
        <f t="shared" si="68"/>
        <v>1373</v>
      </c>
      <c r="Z74" s="21">
        <f t="shared" si="68"/>
        <v>1435</v>
      </c>
      <c r="AA74" s="21">
        <f t="shared" si="68"/>
        <v>1497</v>
      </c>
      <c r="AB74" s="21">
        <f t="shared" si="68"/>
        <v>1560</v>
      </c>
      <c r="AC74" s="21">
        <f t="shared" si="68"/>
        <v>1623</v>
      </c>
      <c r="AD74" s="21">
        <f t="shared" si="68"/>
        <v>1685</v>
      </c>
      <c r="AE74" s="21">
        <f t="shared" si="68"/>
        <v>1747</v>
      </c>
      <c r="AF74" s="21">
        <f t="shared" si="68"/>
        <v>1809</v>
      </c>
      <c r="AG74" s="22">
        <f t="shared" si="68"/>
        <v>1872</v>
      </c>
    </row>
    <row r="75" spans="1:33" s="14" customFormat="1" ht="15" customHeight="1" thickBot="1">
      <c r="A75" s="1"/>
      <c r="B75" s="187"/>
      <c r="C75" s="23" t="s">
        <v>14</v>
      </c>
      <c r="D75" s="24">
        <f t="shared" ref="D75:AG75" si="69">ROUND($B$71*D$5/30*6/100,0)</f>
        <v>48</v>
      </c>
      <c r="E75" s="24">
        <f t="shared" si="69"/>
        <v>96</v>
      </c>
      <c r="F75" s="24">
        <f t="shared" si="69"/>
        <v>144</v>
      </c>
      <c r="G75" s="24">
        <f t="shared" si="69"/>
        <v>192</v>
      </c>
      <c r="H75" s="24">
        <f t="shared" si="69"/>
        <v>240</v>
      </c>
      <c r="I75" s="24">
        <f t="shared" si="69"/>
        <v>288</v>
      </c>
      <c r="J75" s="24">
        <f t="shared" si="69"/>
        <v>336</v>
      </c>
      <c r="K75" s="24">
        <f t="shared" si="69"/>
        <v>384</v>
      </c>
      <c r="L75" s="24">
        <f t="shared" si="69"/>
        <v>432</v>
      </c>
      <c r="M75" s="24">
        <f t="shared" si="69"/>
        <v>480</v>
      </c>
      <c r="N75" s="24">
        <f t="shared" si="69"/>
        <v>528</v>
      </c>
      <c r="O75" s="24">
        <f t="shared" si="69"/>
        <v>576</v>
      </c>
      <c r="P75" s="24">
        <f t="shared" si="69"/>
        <v>624</v>
      </c>
      <c r="Q75" s="24">
        <f t="shared" si="69"/>
        <v>672</v>
      </c>
      <c r="R75" s="24">
        <f t="shared" si="69"/>
        <v>720</v>
      </c>
      <c r="S75" s="24">
        <f t="shared" si="69"/>
        <v>768</v>
      </c>
      <c r="T75" s="24">
        <f t="shared" si="69"/>
        <v>816</v>
      </c>
      <c r="U75" s="24">
        <f t="shared" si="69"/>
        <v>864</v>
      </c>
      <c r="V75" s="24">
        <f t="shared" si="69"/>
        <v>912</v>
      </c>
      <c r="W75" s="24">
        <f t="shared" si="69"/>
        <v>960</v>
      </c>
      <c r="X75" s="24">
        <f t="shared" si="69"/>
        <v>1008</v>
      </c>
      <c r="Y75" s="24">
        <f t="shared" si="69"/>
        <v>1056</v>
      </c>
      <c r="Z75" s="24">
        <f t="shared" si="69"/>
        <v>1104</v>
      </c>
      <c r="AA75" s="24">
        <f t="shared" si="69"/>
        <v>1152</v>
      </c>
      <c r="AB75" s="24">
        <f t="shared" si="69"/>
        <v>1200</v>
      </c>
      <c r="AC75" s="24">
        <f t="shared" si="69"/>
        <v>1248</v>
      </c>
      <c r="AD75" s="24">
        <f t="shared" si="69"/>
        <v>1296</v>
      </c>
      <c r="AE75" s="24">
        <f t="shared" si="69"/>
        <v>1344</v>
      </c>
      <c r="AF75" s="24">
        <f t="shared" si="69"/>
        <v>1392</v>
      </c>
      <c r="AG75" s="25">
        <f t="shared" si="69"/>
        <v>1440</v>
      </c>
    </row>
    <row r="76" spans="1:33" s="14" customFormat="1" ht="15" customHeight="1">
      <c r="A76" s="1"/>
      <c r="B76" s="183">
        <v>25200</v>
      </c>
      <c r="C76" s="26" t="s">
        <v>15</v>
      </c>
      <c r="D76" s="27">
        <f t="shared" ref="D76:AG76" si="70">ROUND($B$76*D$5/30*$C$2*$D$2,0)+ROUND($B$76*D$5/30*$C$3*$D$2,0)</f>
        <v>19</v>
      </c>
      <c r="E76" s="27">
        <f t="shared" si="70"/>
        <v>37</v>
      </c>
      <c r="F76" s="27">
        <f t="shared" si="70"/>
        <v>55</v>
      </c>
      <c r="G76" s="27">
        <f t="shared" si="70"/>
        <v>74</v>
      </c>
      <c r="H76" s="27">
        <f t="shared" si="70"/>
        <v>92</v>
      </c>
      <c r="I76" s="27">
        <f t="shared" si="70"/>
        <v>111</v>
      </c>
      <c r="J76" s="27">
        <f t="shared" si="70"/>
        <v>130</v>
      </c>
      <c r="K76" s="27">
        <f t="shared" si="70"/>
        <v>147</v>
      </c>
      <c r="L76" s="27">
        <f t="shared" si="70"/>
        <v>166</v>
      </c>
      <c r="M76" s="27">
        <f t="shared" si="70"/>
        <v>185</v>
      </c>
      <c r="N76" s="27">
        <f t="shared" si="70"/>
        <v>203</v>
      </c>
      <c r="O76" s="27">
        <f t="shared" si="70"/>
        <v>222</v>
      </c>
      <c r="P76" s="27">
        <f t="shared" si="70"/>
        <v>240</v>
      </c>
      <c r="Q76" s="27">
        <f t="shared" si="70"/>
        <v>259</v>
      </c>
      <c r="R76" s="27">
        <f t="shared" si="70"/>
        <v>277</v>
      </c>
      <c r="S76" s="27">
        <f t="shared" si="70"/>
        <v>296</v>
      </c>
      <c r="T76" s="27">
        <f t="shared" si="70"/>
        <v>315</v>
      </c>
      <c r="U76" s="27">
        <f t="shared" si="70"/>
        <v>332</v>
      </c>
      <c r="V76" s="27">
        <f t="shared" si="70"/>
        <v>351</v>
      </c>
      <c r="W76" s="27">
        <f t="shared" si="70"/>
        <v>370</v>
      </c>
      <c r="X76" s="27">
        <f t="shared" si="70"/>
        <v>388</v>
      </c>
      <c r="Y76" s="27">
        <f t="shared" si="70"/>
        <v>407</v>
      </c>
      <c r="Z76" s="27">
        <f t="shared" si="70"/>
        <v>425</v>
      </c>
      <c r="AA76" s="27">
        <f t="shared" si="70"/>
        <v>443</v>
      </c>
      <c r="AB76" s="27">
        <f t="shared" si="70"/>
        <v>462</v>
      </c>
      <c r="AC76" s="27">
        <f t="shared" si="70"/>
        <v>481</v>
      </c>
      <c r="AD76" s="27">
        <f t="shared" si="70"/>
        <v>499</v>
      </c>
      <c r="AE76" s="27">
        <f t="shared" si="70"/>
        <v>517</v>
      </c>
      <c r="AF76" s="27">
        <f t="shared" si="70"/>
        <v>536</v>
      </c>
      <c r="AG76" s="28">
        <f t="shared" si="70"/>
        <v>554</v>
      </c>
    </row>
    <row r="77" spans="1:33" ht="15" customHeight="1">
      <c r="B77" s="184"/>
      <c r="C77" s="15" t="s">
        <v>11</v>
      </c>
      <c r="D77" s="16">
        <f t="shared" ref="D77:AG77" si="71">ROUND($B$76*D$5/30*$C$2*$E$2,0)+ROUND($B$76*D$5/30*$C$3*$E$2,0)</f>
        <v>65</v>
      </c>
      <c r="E77" s="16">
        <f t="shared" si="71"/>
        <v>130</v>
      </c>
      <c r="F77" s="16">
        <f t="shared" si="71"/>
        <v>194</v>
      </c>
      <c r="G77" s="16">
        <f t="shared" si="71"/>
        <v>259</v>
      </c>
      <c r="H77" s="16">
        <f t="shared" si="71"/>
        <v>323</v>
      </c>
      <c r="I77" s="16">
        <f t="shared" si="71"/>
        <v>388</v>
      </c>
      <c r="J77" s="16">
        <f t="shared" si="71"/>
        <v>453</v>
      </c>
      <c r="K77" s="16">
        <f t="shared" si="71"/>
        <v>517</v>
      </c>
      <c r="L77" s="16">
        <f t="shared" si="71"/>
        <v>582</v>
      </c>
      <c r="M77" s="16">
        <f t="shared" si="71"/>
        <v>647</v>
      </c>
      <c r="N77" s="16">
        <f t="shared" si="71"/>
        <v>712</v>
      </c>
      <c r="O77" s="16">
        <f t="shared" si="71"/>
        <v>777</v>
      </c>
      <c r="P77" s="16">
        <f t="shared" si="71"/>
        <v>840</v>
      </c>
      <c r="Q77" s="16">
        <f t="shared" si="71"/>
        <v>905</v>
      </c>
      <c r="R77" s="16">
        <f t="shared" si="71"/>
        <v>970</v>
      </c>
      <c r="S77" s="16">
        <f t="shared" si="71"/>
        <v>1035</v>
      </c>
      <c r="T77" s="16">
        <f t="shared" si="71"/>
        <v>1100</v>
      </c>
      <c r="U77" s="16">
        <f t="shared" si="71"/>
        <v>1164</v>
      </c>
      <c r="V77" s="16">
        <f t="shared" si="71"/>
        <v>1229</v>
      </c>
      <c r="W77" s="16">
        <f t="shared" si="71"/>
        <v>1294</v>
      </c>
      <c r="X77" s="16">
        <f t="shared" si="71"/>
        <v>1358</v>
      </c>
      <c r="Y77" s="16">
        <f t="shared" si="71"/>
        <v>1423</v>
      </c>
      <c r="Z77" s="16">
        <f t="shared" si="71"/>
        <v>1487</v>
      </c>
      <c r="AA77" s="16">
        <f t="shared" si="71"/>
        <v>1552</v>
      </c>
      <c r="AB77" s="16">
        <f t="shared" si="71"/>
        <v>1617</v>
      </c>
      <c r="AC77" s="16">
        <f t="shared" si="71"/>
        <v>1682</v>
      </c>
      <c r="AD77" s="16">
        <f t="shared" si="71"/>
        <v>1747</v>
      </c>
      <c r="AE77" s="16">
        <f t="shared" si="71"/>
        <v>1811</v>
      </c>
      <c r="AF77" s="16">
        <f t="shared" si="71"/>
        <v>1876</v>
      </c>
      <c r="AG77" s="17">
        <f t="shared" si="71"/>
        <v>1940</v>
      </c>
    </row>
    <row r="78" spans="1:33" s="19" customFormat="1" ht="15" customHeight="1">
      <c r="A78" s="1"/>
      <c r="B78" s="184"/>
      <c r="C78" s="18" t="s">
        <v>17</v>
      </c>
      <c r="D78" s="16">
        <f t="shared" ref="D78:AG78" si="72">ROUND($B$76*D$5/30*$C$4,0)</f>
        <v>1</v>
      </c>
      <c r="E78" s="16">
        <f t="shared" si="72"/>
        <v>2</v>
      </c>
      <c r="F78" s="16">
        <f t="shared" si="72"/>
        <v>3</v>
      </c>
      <c r="G78" s="16">
        <f t="shared" si="72"/>
        <v>3</v>
      </c>
      <c r="H78" s="16">
        <f t="shared" si="72"/>
        <v>4</v>
      </c>
      <c r="I78" s="16">
        <f t="shared" si="72"/>
        <v>5</v>
      </c>
      <c r="J78" s="16">
        <f t="shared" si="72"/>
        <v>6</v>
      </c>
      <c r="K78" s="16">
        <f t="shared" si="72"/>
        <v>7</v>
      </c>
      <c r="L78" s="16">
        <f t="shared" si="72"/>
        <v>8</v>
      </c>
      <c r="M78" s="16">
        <f t="shared" si="72"/>
        <v>8</v>
      </c>
      <c r="N78" s="16">
        <f t="shared" si="72"/>
        <v>9</v>
      </c>
      <c r="O78" s="16">
        <f t="shared" si="72"/>
        <v>10</v>
      </c>
      <c r="P78" s="16">
        <f t="shared" si="72"/>
        <v>11</v>
      </c>
      <c r="Q78" s="16">
        <f t="shared" si="72"/>
        <v>12</v>
      </c>
      <c r="R78" s="16">
        <f t="shared" si="72"/>
        <v>13</v>
      </c>
      <c r="S78" s="16">
        <f t="shared" si="72"/>
        <v>13</v>
      </c>
      <c r="T78" s="16">
        <f t="shared" si="72"/>
        <v>14</v>
      </c>
      <c r="U78" s="16">
        <f t="shared" si="72"/>
        <v>15</v>
      </c>
      <c r="V78" s="16">
        <f t="shared" si="72"/>
        <v>16</v>
      </c>
      <c r="W78" s="16">
        <f t="shared" si="72"/>
        <v>17</v>
      </c>
      <c r="X78" s="16">
        <f t="shared" si="72"/>
        <v>18</v>
      </c>
      <c r="Y78" s="16">
        <f t="shared" si="72"/>
        <v>18</v>
      </c>
      <c r="Z78" s="16">
        <f t="shared" si="72"/>
        <v>19</v>
      </c>
      <c r="AA78" s="16">
        <f t="shared" si="72"/>
        <v>20</v>
      </c>
      <c r="AB78" s="16">
        <f t="shared" si="72"/>
        <v>21</v>
      </c>
      <c r="AC78" s="16">
        <f t="shared" si="72"/>
        <v>22</v>
      </c>
      <c r="AD78" s="16">
        <f t="shared" si="72"/>
        <v>23</v>
      </c>
      <c r="AE78" s="16">
        <f t="shared" si="72"/>
        <v>24</v>
      </c>
      <c r="AF78" s="16">
        <f t="shared" si="72"/>
        <v>24</v>
      </c>
      <c r="AG78" s="17">
        <f t="shared" si="72"/>
        <v>25</v>
      </c>
    </row>
    <row r="79" spans="1:33" s="14" customFormat="1" ht="15" customHeight="1">
      <c r="A79" s="1"/>
      <c r="B79" s="184"/>
      <c r="C79" s="20" t="s">
        <v>18</v>
      </c>
      <c r="D79" s="21">
        <f t="shared" ref="D79:AG79" si="73">D77+D78</f>
        <v>66</v>
      </c>
      <c r="E79" s="21">
        <f t="shared" si="73"/>
        <v>132</v>
      </c>
      <c r="F79" s="21">
        <f t="shared" si="73"/>
        <v>197</v>
      </c>
      <c r="G79" s="21">
        <f t="shared" si="73"/>
        <v>262</v>
      </c>
      <c r="H79" s="21">
        <f t="shared" si="73"/>
        <v>327</v>
      </c>
      <c r="I79" s="21">
        <f t="shared" si="73"/>
        <v>393</v>
      </c>
      <c r="J79" s="21">
        <f t="shared" si="73"/>
        <v>459</v>
      </c>
      <c r="K79" s="21">
        <f t="shared" si="73"/>
        <v>524</v>
      </c>
      <c r="L79" s="21">
        <f t="shared" si="73"/>
        <v>590</v>
      </c>
      <c r="M79" s="21">
        <f t="shared" si="73"/>
        <v>655</v>
      </c>
      <c r="N79" s="21">
        <f t="shared" si="73"/>
        <v>721</v>
      </c>
      <c r="O79" s="21">
        <f t="shared" si="73"/>
        <v>787</v>
      </c>
      <c r="P79" s="21">
        <f t="shared" si="73"/>
        <v>851</v>
      </c>
      <c r="Q79" s="21">
        <f t="shared" si="73"/>
        <v>917</v>
      </c>
      <c r="R79" s="21">
        <f t="shared" si="73"/>
        <v>983</v>
      </c>
      <c r="S79" s="21">
        <f t="shared" si="73"/>
        <v>1048</v>
      </c>
      <c r="T79" s="21">
        <f t="shared" si="73"/>
        <v>1114</v>
      </c>
      <c r="U79" s="21">
        <f t="shared" si="73"/>
        <v>1179</v>
      </c>
      <c r="V79" s="21">
        <f t="shared" si="73"/>
        <v>1245</v>
      </c>
      <c r="W79" s="21">
        <f t="shared" si="73"/>
        <v>1311</v>
      </c>
      <c r="X79" s="21">
        <f t="shared" si="73"/>
        <v>1376</v>
      </c>
      <c r="Y79" s="21">
        <f t="shared" si="73"/>
        <v>1441</v>
      </c>
      <c r="Z79" s="21">
        <f t="shared" si="73"/>
        <v>1506</v>
      </c>
      <c r="AA79" s="21">
        <f t="shared" si="73"/>
        <v>1572</v>
      </c>
      <c r="AB79" s="21">
        <f t="shared" si="73"/>
        <v>1638</v>
      </c>
      <c r="AC79" s="21">
        <f t="shared" si="73"/>
        <v>1704</v>
      </c>
      <c r="AD79" s="21">
        <f t="shared" si="73"/>
        <v>1770</v>
      </c>
      <c r="AE79" s="21">
        <f t="shared" si="73"/>
        <v>1835</v>
      </c>
      <c r="AF79" s="21">
        <f t="shared" si="73"/>
        <v>1900</v>
      </c>
      <c r="AG79" s="22">
        <f t="shared" si="73"/>
        <v>1965</v>
      </c>
    </row>
    <row r="80" spans="1:33" s="14" customFormat="1" ht="15" customHeight="1" thickBot="1">
      <c r="A80" s="1"/>
      <c r="B80" s="185"/>
      <c r="C80" s="29" t="s">
        <v>14</v>
      </c>
      <c r="D80" s="30">
        <f t="shared" ref="D80:AG80" si="74">ROUND($B$76*D$5/30*6/100,0)</f>
        <v>50</v>
      </c>
      <c r="E80" s="30">
        <f t="shared" si="74"/>
        <v>101</v>
      </c>
      <c r="F80" s="30">
        <f t="shared" si="74"/>
        <v>151</v>
      </c>
      <c r="G80" s="30">
        <f t="shared" si="74"/>
        <v>202</v>
      </c>
      <c r="H80" s="30">
        <f t="shared" si="74"/>
        <v>252</v>
      </c>
      <c r="I80" s="30">
        <f t="shared" si="74"/>
        <v>302</v>
      </c>
      <c r="J80" s="30">
        <f t="shared" si="74"/>
        <v>353</v>
      </c>
      <c r="K80" s="30">
        <f t="shared" si="74"/>
        <v>403</v>
      </c>
      <c r="L80" s="30">
        <f t="shared" si="74"/>
        <v>454</v>
      </c>
      <c r="M80" s="30">
        <f t="shared" si="74"/>
        <v>504</v>
      </c>
      <c r="N80" s="30">
        <f t="shared" si="74"/>
        <v>554</v>
      </c>
      <c r="O80" s="30">
        <f t="shared" si="74"/>
        <v>605</v>
      </c>
      <c r="P80" s="30">
        <f t="shared" si="74"/>
        <v>655</v>
      </c>
      <c r="Q80" s="30">
        <f t="shared" si="74"/>
        <v>706</v>
      </c>
      <c r="R80" s="30">
        <f t="shared" si="74"/>
        <v>756</v>
      </c>
      <c r="S80" s="30">
        <f t="shared" si="74"/>
        <v>806</v>
      </c>
      <c r="T80" s="30">
        <f t="shared" si="74"/>
        <v>857</v>
      </c>
      <c r="U80" s="30">
        <f t="shared" si="74"/>
        <v>907</v>
      </c>
      <c r="V80" s="30">
        <f t="shared" si="74"/>
        <v>958</v>
      </c>
      <c r="W80" s="30">
        <f t="shared" si="74"/>
        <v>1008</v>
      </c>
      <c r="X80" s="30">
        <f t="shared" si="74"/>
        <v>1058</v>
      </c>
      <c r="Y80" s="30">
        <f t="shared" si="74"/>
        <v>1109</v>
      </c>
      <c r="Z80" s="30">
        <f t="shared" si="74"/>
        <v>1159</v>
      </c>
      <c r="AA80" s="30">
        <f t="shared" si="74"/>
        <v>1210</v>
      </c>
      <c r="AB80" s="30">
        <f t="shared" si="74"/>
        <v>1260</v>
      </c>
      <c r="AC80" s="30">
        <f t="shared" si="74"/>
        <v>1310</v>
      </c>
      <c r="AD80" s="30">
        <f t="shared" si="74"/>
        <v>1361</v>
      </c>
      <c r="AE80" s="30">
        <f t="shared" si="74"/>
        <v>1411</v>
      </c>
      <c r="AF80" s="30">
        <f t="shared" si="74"/>
        <v>1462</v>
      </c>
      <c r="AG80" s="31">
        <f t="shared" si="74"/>
        <v>1512</v>
      </c>
    </row>
    <row r="81" spans="1:33" s="14" customFormat="1" ht="15" customHeight="1">
      <c r="A81" s="1"/>
      <c r="B81" s="186">
        <v>26400</v>
      </c>
      <c r="C81" s="11" t="s">
        <v>15</v>
      </c>
      <c r="D81" s="12">
        <f t="shared" ref="D81:AG81" si="75">ROUND($B$81*D$5/30*$C$2*$D$2,0)+ROUND($B$81*D$5/30*$C$3*$D$2,0)</f>
        <v>20</v>
      </c>
      <c r="E81" s="12">
        <f t="shared" si="75"/>
        <v>39</v>
      </c>
      <c r="F81" s="12">
        <f t="shared" si="75"/>
        <v>58</v>
      </c>
      <c r="G81" s="12">
        <f t="shared" si="75"/>
        <v>77</v>
      </c>
      <c r="H81" s="12">
        <f t="shared" si="75"/>
        <v>97</v>
      </c>
      <c r="I81" s="12">
        <f t="shared" si="75"/>
        <v>117</v>
      </c>
      <c r="J81" s="12">
        <f t="shared" si="75"/>
        <v>135</v>
      </c>
      <c r="K81" s="12">
        <f t="shared" si="75"/>
        <v>155</v>
      </c>
      <c r="L81" s="12">
        <f t="shared" si="75"/>
        <v>174</v>
      </c>
      <c r="M81" s="12">
        <f t="shared" si="75"/>
        <v>194</v>
      </c>
      <c r="N81" s="12">
        <f t="shared" si="75"/>
        <v>213</v>
      </c>
      <c r="O81" s="12">
        <f t="shared" si="75"/>
        <v>232</v>
      </c>
      <c r="P81" s="12">
        <f t="shared" si="75"/>
        <v>252</v>
      </c>
      <c r="Q81" s="12">
        <f t="shared" si="75"/>
        <v>271</v>
      </c>
      <c r="R81" s="12">
        <f t="shared" si="75"/>
        <v>290</v>
      </c>
      <c r="S81" s="12">
        <f t="shared" si="75"/>
        <v>310</v>
      </c>
      <c r="T81" s="12">
        <f t="shared" si="75"/>
        <v>329</v>
      </c>
      <c r="U81" s="12">
        <f t="shared" si="75"/>
        <v>349</v>
      </c>
      <c r="V81" s="12">
        <f t="shared" si="75"/>
        <v>367</v>
      </c>
      <c r="W81" s="12">
        <f t="shared" si="75"/>
        <v>387</v>
      </c>
      <c r="X81" s="12">
        <f t="shared" si="75"/>
        <v>407</v>
      </c>
      <c r="Y81" s="12">
        <f t="shared" si="75"/>
        <v>426</v>
      </c>
      <c r="Z81" s="12">
        <f t="shared" si="75"/>
        <v>445</v>
      </c>
      <c r="AA81" s="12">
        <f t="shared" si="75"/>
        <v>464</v>
      </c>
      <c r="AB81" s="12">
        <f t="shared" si="75"/>
        <v>484</v>
      </c>
      <c r="AC81" s="12">
        <f t="shared" si="75"/>
        <v>504</v>
      </c>
      <c r="AD81" s="12">
        <f t="shared" si="75"/>
        <v>523</v>
      </c>
      <c r="AE81" s="12">
        <f t="shared" si="75"/>
        <v>542</v>
      </c>
      <c r="AF81" s="12">
        <f t="shared" si="75"/>
        <v>561</v>
      </c>
      <c r="AG81" s="13">
        <f t="shared" si="75"/>
        <v>581</v>
      </c>
    </row>
    <row r="82" spans="1:33" ht="15" customHeight="1">
      <c r="B82" s="184"/>
      <c r="C82" s="15" t="s">
        <v>11</v>
      </c>
      <c r="D82" s="16">
        <f t="shared" ref="D82:AG82" si="76">ROUND($B$81*D$5/30*$C$2*$E$2,0)+ROUND($B$81*D$5/30*$C$3*$E$2,0)</f>
        <v>68</v>
      </c>
      <c r="E82" s="16">
        <f t="shared" si="76"/>
        <v>135</v>
      </c>
      <c r="F82" s="16">
        <f t="shared" si="76"/>
        <v>203</v>
      </c>
      <c r="G82" s="16">
        <f t="shared" si="76"/>
        <v>271</v>
      </c>
      <c r="H82" s="16">
        <f t="shared" si="76"/>
        <v>339</v>
      </c>
      <c r="I82" s="16">
        <f t="shared" si="76"/>
        <v>407</v>
      </c>
      <c r="J82" s="16">
        <f t="shared" si="76"/>
        <v>474</v>
      </c>
      <c r="K82" s="16">
        <f t="shared" si="76"/>
        <v>542</v>
      </c>
      <c r="L82" s="16">
        <f t="shared" si="76"/>
        <v>609</v>
      </c>
      <c r="M82" s="16">
        <f t="shared" si="76"/>
        <v>678</v>
      </c>
      <c r="N82" s="16">
        <f t="shared" si="76"/>
        <v>746</v>
      </c>
      <c r="O82" s="16">
        <f t="shared" si="76"/>
        <v>813</v>
      </c>
      <c r="P82" s="16">
        <f t="shared" si="76"/>
        <v>881</v>
      </c>
      <c r="Q82" s="16">
        <f t="shared" si="76"/>
        <v>948</v>
      </c>
      <c r="R82" s="16">
        <f t="shared" si="76"/>
        <v>1016</v>
      </c>
      <c r="S82" s="16">
        <f t="shared" si="76"/>
        <v>1085</v>
      </c>
      <c r="T82" s="16">
        <f t="shared" si="76"/>
        <v>1152</v>
      </c>
      <c r="U82" s="16">
        <f t="shared" si="76"/>
        <v>1220</v>
      </c>
      <c r="V82" s="16">
        <f t="shared" si="76"/>
        <v>1287</v>
      </c>
      <c r="W82" s="16">
        <f t="shared" si="76"/>
        <v>1355</v>
      </c>
      <c r="X82" s="16">
        <f t="shared" si="76"/>
        <v>1423</v>
      </c>
      <c r="Y82" s="16">
        <f t="shared" si="76"/>
        <v>1491</v>
      </c>
      <c r="Z82" s="16">
        <f t="shared" si="76"/>
        <v>1559</v>
      </c>
      <c r="AA82" s="16">
        <f t="shared" si="76"/>
        <v>1626</v>
      </c>
      <c r="AB82" s="16">
        <f t="shared" si="76"/>
        <v>1694</v>
      </c>
      <c r="AC82" s="16">
        <f t="shared" si="76"/>
        <v>1762</v>
      </c>
      <c r="AD82" s="16">
        <f t="shared" si="76"/>
        <v>1829</v>
      </c>
      <c r="AE82" s="16">
        <f t="shared" si="76"/>
        <v>1897</v>
      </c>
      <c r="AF82" s="16">
        <f t="shared" si="76"/>
        <v>1965</v>
      </c>
      <c r="AG82" s="17">
        <f t="shared" si="76"/>
        <v>2033</v>
      </c>
    </row>
    <row r="83" spans="1:33" s="19" customFormat="1" ht="15" customHeight="1">
      <c r="A83" s="1"/>
      <c r="B83" s="184"/>
      <c r="C83" s="18" t="s">
        <v>17</v>
      </c>
      <c r="D83" s="16">
        <f t="shared" ref="D83:AG83" si="77">ROUND($B$81*D$5/30*$C$4,0)</f>
        <v>1</v>
      </c>
      <c r="E83" s="16">
        <f t="shared" si="77"/>
        <v>2</v>
      </c>
      <c r="F83" s="16">
        <f t="shared" si="77"/>
        <v>3</v>
      </c>
      <c r="G83" s="16">
        <f t="shared" si="77"/>
        <v>4</v>
      </c>
      <c r="H83" s="16">
        <f t="shared" si="77"/>
        <v>4</v>
      </c>
      <c r="I83" s="16">
        <f t="shared" si="77"/>
        <v>5</v>
      </c>
      <c r="J83" s="16">
        <f t="shared" si="77"/>
        <v>6</v>
      </c>
      <c r="K83" s="16">
        <f t="shared" si="77"/>
        <v>7</v>
      </c>
      <c r="L83" s="16">
        <f t="shared" si="77"/>
        <v>8</v>
      </c>
      <c r="M83" s="16">
        <f t="shared" si="77"/>
        <v>9</v>
      </c>
      <c r="N83" s="16">
        <f t="shared" si="77"/>
        <v>10</v>
      </c>
      <c r="O83" s="16">
        <f t="shared" si="77"/>
        <v>11</v>
      </c>
      <c r="P83" s="16">
        <f t="shared" si="77"/>
        <v>11</v>
      </c>
      <c r="Q83" s="16">
        <f t="shared" si="77"/>
        <v>12</v>
      </c>
      <c r="R83" s="16">
        <f t="shared" si="77"/>
        <v>13</v>
      </c>
      <c r="S83" s="16">
        <f t="shared" si="77"/>
        <v>14</v>
      </c>
      <c r="T83" s="16">
        <f t="shared" si="77"/>
        <v>15</v>
      </c>
      <c r="U83" s="16">
        <f t="shared" si="77"/>
        <v>16</v>
      </c>
      <c r="V83" s="16">
        <f t="shared" si="77"/>
        <v>17</v>
      </c>
      <c r="W83" s="16">
        <f t="shared" si="77"/>
        <v>18</v>
      </c>
      <c r="X83" s="16">
        <f t="shared" si="77"/>
        <v>18</v>
      </c>
      <c r="Y83" s="16">
        <f t="shared" si="77"/>
        <v>19</v>
      </c>
      <c r="Z83" s="16">
        <f t="shared" si="77"/>
        <v>20</v>
      </c>
      <c r="AA83" s="16">
        <f t="shared" si="77"/>
        <v>21</v>
      </c>
      <c r="AB83" s="16">
        <f t="shared" si="77"/>
        <v>22</v>
      </c>
      <c r="AC83" s="16">
        <f t="shared" si="77"/>
        <v>23</v>
      </c>
      <c r="AD83" s="16">
        <f t="shared" si="77"/>
        <v>24</v>
      </c>
      <c r="AE83" s="16">
        <f t="shared" si="77"/>
        <v>25</v>
      </c>
      <c r="AF83" s="16">
        <f t="shared" si="77"/>
        <v>26</v>
      </c>
      <c r="AG83" s="17">
        <f t="shared" si="77"/>
        <v>26</v>
      </c>
    </row>
    <row r="84" spans="1:33" s="14" customFormat="1" ht="15" customHeight="1">
      <c r="A84" s="1"/>
      <c r="B84" s="184"/>
      <c r="C84" s="20" t="s">
        <v>18</v>
      </c>
      <c r="D84" s="21">
        <f t="shared" ref="D84:AG84" si="78">D82+D83</f>
        <v>69</v>
      </c>
      <c r="E84" s="21">
        <f t="shared" si="78"/>
        <v>137</v>
      </c>
      <c r="F84" s="21">
        <f t="shared" si="78"/>
        <v>206</v>
      </c>
      <c r="G84" s="21">
        <f t="shared" si="78"/>
        <v>275</v>
      </c>
      <c r="H84" s="21">
        <f t="shared" si="78"/>
        <v>343</v>
      </c>
      <c r="I84" s="21">
        <f t="shared" si="78"/>
        <v>412</v>
      </c>
      <c r="J84" s="21">
        <f t="shared" si="78"/>
        <v>480</v>
      </c>
      <c r="K84" s="21">
        <f t="shared" si="78"/>
        <v>549</v>
      </c>
      <c r="L84" s="21">
        <f t="shared" si="78"/>
        <v>617</v>
      </c>
      <c r="M84" s="21">
        <f t="shared" si="78"/>
        <v>687</v>
      </c>
      <c r="N84" s="21">
        <f t="shared" si="78"/>
        <v>756</v>
      </c>
      <c r="O84" s="21">
        <f t="shared" si="78"/>
        <v>824</v>
      </c>
      <c r="P84" s="21">
        <f t="shared" si="78"/>
        <v>892</v>
      </c>
      <c r="Q84" s="21">
        <f t="shared" si="78"/>
        <v>960</v>
      </c>
      <c r="R84" s="21">
        <f t="shared" si="78"/>
        <v>1029</v>
      </c>
      <c r="S84" s="21">
        <f t="shared" si="78"/>
        <v>1099</v>
      </c>
      <c r="T84" s="21">
        <f t="shared" si="78"/>
        <v>1167</v>
      </c>
      <c r="U84" s="21">
        <f t="shared" si="78"/>
        <v>1236</v>
      </c>
      <c r="V84" s="21">
        <f t="shared" si="78"/>
        <v>1304</v>
      </c>
      <c r="W84" s="21">
        <f t="shared" si="78"/>
        <v>1373</v>
      </c>
      <c r="X84" s="21">
        <f t="shared" si="78"/>
        <v>1441</v>
      </c>
      <c r="Y84" s="21">
        <f t="shared" si="78"/>
        <v>1510</v>
      </c>
      <c r="Z84" s="21">
        <f t="shared" si="78"/>
        <v>1579</v>
      </c>
      <c r="AA84" s="21">
        <f t="shared" si="78"/>
        <v>1647</v>
      </c>
      <c r="AB84" s="21">
        <f t="shared" si="78"/>
        <v>1716</v>
      </c>
      <c r="AC84" s="21">
        <f t="shared" si="78"/>
        <v>1785</v>
      </c>
      <c r="AD84" s="21">
        <f t="shared" si="78"/>
        <v>1853</v>
      </c>
      <c r="AE84" s="21">
        <f t="shared" si="78"/>
        <v>1922</v>
      </c>
      <c r="AF84" s="21">
        <f t="shared" si="78"/>
        <v>1991</v>
      </c>
      <c r="AG84" s="22">
        <f t="shared" si="78"/>
        <v>2059</v>
      </c>
    </row>
    <row r="85" spans="1:33" s="14" customFormat="1" ht="15" customHeight="1" thickBot="1">
      <c r="A85" s="1"/>
      <c r="B85" s="187"/>
      <c r="C85" s="23" t="s">
        <v>14</v>
      </c>
      <c r="D85" s="24">
        <f t="shared" ref="D85:AG85" si="79">ROUND($B$81*D$5/30*6/100,0)</f>
        <v>53</v>
      </c>
      <c r="E85" s="24">
        <f t="shared" si="79"/>
        <v>106</v>
      </c>
      <c r="F85" s="24">
        <f t="shared" si="79"/>
        <v>158</v>
      </c>
      <c r="G85" s="24">
        <f t="shared" si="79"/>
        <v>211</v>
      </c>
      <c r="H85" s="24">
        <f t="shared" si="79"/>
        <v>264</v>
      </c>
      <c r="I85" s="24">
        <f t="shared" si="79"/>
        <v>317</v>
      </c>
      <c r="J85" s="24">
        <f t="shared" si="79"/>
        <v>370</v>
      </c>
      <c r="K85" s="24">
        <f t="shared" si="79"/>
        <v>422</v>
      </c>
      <c r="L85" s="24">
        <f t="shared" si="79"/>
        <v>475</v>
      </c>
      <c r="M85" s="24">
        <f t="shared" si="79"/>
        <v>528</v>
      </c>
      <c r="N85" s="24">
        <f t="shared" si="79"/>
        <v>581</v>
      </c>
      <c r="O85" s="24">
        <f t="shared" si="79"/>
        <v>634</v>
      </c>
      <c r="P85" s="24">
        <f t="shared" si="79"/>
        <v>686</v>
      </c>
      <c r="Q85" s="24">
        <f t="shared" si="79"/>
        <v>739</v>
      </c>
      <c r="R85" s="24">
        <f t="shared" si="79"/>
        <v>792</v>
      </c>
      <c r="S85" s="24">
        <f t="shared" si="79"/>
        <v>845</v>
      </c>
      <c r="T85" s="24">
        <f t="shared" si="79"/>
        <v>898</v>
      </c>
      <c r="U85" s="24">
        <f t="shared" si="79"/>
        <v>950</v>
      </c>
      <c r="V85" s="24">
        <f t="shared" si="79"/>
        <v>1003</v>
      </c>
      <c r="W85" s="24">
        <f t="shared" si="79"/>
        <v>1056</v>
      </c>
      <c r="X85" s="24">
        <f t="shared" si="79"/>
        <v>1109</v>
      </c>
      <c r="Y85" s="24">
        <f t="shared" si="79"/>
        <v>1162</v>
      </c>
      <c r="Z85" s="24">
        <f t="shared" si="79"/>
        <v>1214</v>
      </c>
      <c r="AA85" s="24">
        <f t="shared" si="79"/>
        <v>1267</v>
      </c>
      <c r="AB85" s="24">
        <f t="shared" si="79"/>
        <v>1320</v>
      </c>
      <c r="AC85" s="24">
        <f t="shared" si="79"/>
        <v>1373</v>
      </c>
      <c r="AD85" s="24">
        <f t="shared" si="79"/>
        <v>1426</v>
      </c>
      <c r="AE85" s="24">
        <f t="shared" si="79"/>
        <v>1478</v>
      </c>
      <c r="AF85" s="24">
        <f t="shared" si="79"/>
        <v>1531</v>
      </c>
      <c r="AG85" s="25">
        <f t="shared" si="79"/>
        <v>1584</v>
      </c>
    </row>
    <row r="86" spans="1:33" s="14" customFormat="1" ht="15" customHeight="1">
      <c r="A86" s="1"/>
      <c r="B86" s="183">
        <v>27600</v>
      </c>
      <c r="C86" s="26" t="s">
        <v>15</v>
      </c>
      <c r="D86" s="27">
        <f t="shared" ref="D86:AG86" si="80">ROUND($B$86*D$5/30*$C$2*$D$2,0)+ROUND($B$86*D$5/30*$C$3*$D$2,0)</f>
        <v>20</v>
      </c>
      <c r="E86" s="27">
        <f t="shared" si="80"/>
        <v>41</v>
      </c>
      <c r="F86" s="27">
        <f t="shared" si="80"/>
        <v>61</v>
      </c>
      <c r="G86" s="27">
        <f t="shared" si="80"/>
        <v>81</v>
      </c>
      <c r="H86" s="27">
        <f t="shared" si="80"/>
        <v>101</v>
      </c>
      <c r="I86" s="27">
        <f t="shared" si="80"/>
        <v>121</v>
      </c>
      <c r="J86" s="27">
        <f t="shared" si="80"/>
        <v>142</v>
      </c>
      <c r="K86" s="27">
        <f t="shared" si="80"/>
        <v>162</v>
      </c>
      <c r="L86" s="27">
        <f t="shared" si="80"/>
        <v>183</v>
      </c>
      <c r="M86" s="27">
        <f t="shared" si="80"/>
        <v>202</v>
      </c>
      <c r="N86" s="27">
        <f t="shared" si="80"/>
        <v>222</v>
      </c>
      <c r="O86" s="27">
        <f t="shared" si="80"/>
        <v>243</v>
      </c>
      <c r="P86" s="27">
        <f t="shared" si="80"/>
        <v>263</v>
      </c>
      <c r="Q86" s="27">
        <f t="shared" si="80"/>
        <v>284</v>
      </c>
      <c r="R86" s="27">
        <f t="shared" si="80"/>
        <v>304</v>
      </c>
      <c r="S86" s="27">
        <f t="shared" si="80"/>
        <v>323</v>
      </c>
      <c r="T86" s="27">
        <f t="shared" si="80"/>
        <v>344</v>
      </c>
      <c r="U86" s="27">
        <f t="shared" si="80"/>
        <v>364</v>
      </c>
      <c r="V86" s="27">
        <f t="shared" si="80"/>
        <v>385</v>
      </c>
      <c r="W86" s="27">
        <f t="shared" si="80"/>
        <v>405</v>
      </c>
      <c r="X86" s="27">
        <f t="shared" si="80"/>
        <v>425</v>
      </c>
      <c r="Y86" s="27">
        <f t="shared" si="80"/>
        <v>445</v>
      </c>
      <c r="Z86" s="27">
        <f t="shared" si="80"/>
        <v>465</v>
      </c>
      <c r="AA86" s="27">
        <f t="shared" si="80"/>
        <v>486</v>
      </c>
      <c r="AB86" s="27">
        <f t="shared" si="80"/>
        <v>506</v>
      </c>
      <c r="AC86" s="27">
        <f t="shared" si="80"/>
        <v>526</v>
      </c>
      <c r="AD86" s="27">
        <f t="shared" si="80"/>
        <v>547</v>
      </c>
      <c r="AE86" s="27">
        <f t="shared" si="80"/>
        <v>567</v>
      </c>
      <c r="AF86" s="27">
        <f t="shared" si="80"/>
        <v>587</v>
      </c>
      <c r="AG86" s="28">
        <f t="shared" si="80"/>
        <v>607</v>
      </c>
    </row>
    <row r="87" spans="1:33" ht="15" customHeight="1">
      <c r="B87" s="184"/>
      <c r="C87" s="15" t="s">
        <v>11</v>
      </c>
      <c r="D87" s="16">
        <f t="shared" ref="D87:AG87" si="81">ROUND($B$86*D$5/30*$C$2*$E$2,0)+ROUND($B$86*D$5/30*$C$3*$E$2,0)</f>
        <v>70</v>
      </c>
      <c r="E87" s="16">
        <f t="shared" si="81"/>
        <v>142</v>
      </c>
      <c r="F87" s="16">
        <f t="shared" si="81"/>
        <v>212</v>
      </c>
      <c r="G87" s="16">
        <f t="shared" si="81"/>
        <v>284</v>
      </c>
      <c r="H87" s="16">
        <f t="shared" si="81"/>
        <v>354</v>
      </c>
      <c r="I87" s="16">
        <f t="shared" si="81"/>
        <v>425</v>
      </c>
      <c r="J87" s="16">
        <f t="shared" si="81"/>
        <v>496</v>
      </c>
      <c r="K87" s="16">
        <f t="shared" si="81"/>
        <v>567</v>
      </c>
      <c r="L87" s="16">
        <f t="shared" si="81"/>
        <v>638</v>
      </c>
      <c r="M87" s="16">
        <f t="shared" si="81"/>
        <v>708</v>
      </c>
      <c r="N87" s="16">
        <f t="shared" si="81"/>
        <v>779</v>
      </c>
      <c r="O87" s="16">
        <f t="shared" si="81"/>
        <v>850</v>
      </c>
      <c r="P87" s="16">
        <f t="shared" si="81"/>
        <v>921</v>
      </c>
      <c r="Q87" s="16">
        <f t="shared" si="81"/>
        <v>992</v>
      </c>
      <c r="R87" s="16">
        <f t="shared" si="81"/>
        <v>1063</v>
      </c>
      <c r="S87" s="16">
        <f t="shared" si="81"/>
        <v>1133</v>
      </c>
      <c r="T87" s="16">
        <f t="shared" si="81"/>
        <v>1204</v>
      </c>
      <c r="U87" s="16">
        <f t="shared" si="81"/>
        <v>1275</v>
      </c>
      <c r="V87" s="16">
        <f t="shared" si="81"/>
        <v>1346</v>
      </c>
      <c r="W87" s="16">
        <f t="shared" si="81"/>
        <v>1417</v>
      </c>
      <c r="X87" s="16">
        <f t="shared" si="81"/>
        <v>1487</v>
      </c>
      <c r="Y87" s="16">
        <f t="shared" si="81"/>
        <v>1559</v>
      </c>
      <c r="Z87" s="16">
        <f t="shared" si="81"/>
        <v>1629</v>
      </c>
      <c r="AA87" s="16">
        <f t="shared" si="81"/>
        <v>1701</v>
      </c>
      <c r="AB87" s="16">
        <f t="shared" si="81"/>
        <v>1771</v>
      </c>
      <c r="AC87" s="16">
        <f t="shared" si="81"/>
        <v>1841</v>
      </c>
      <c r="AD87" s="16">
        <f t="shared" si="81"/>
        <v>1913</v>
      </c>
      <c r="AE87" s="16">
        <f t="shared" si="81"/>
        <v>1983</v>
      </c>
      <c r="AF87" s="16">
        <f t="shared" si="81"/>
        <v>2055</v>
      </c>
      <c r="AG87" s="17">
        <f t="shared" si="81"/>
        <v>2125</v>
      </c>
    </row>
    <row r="88" spans="1:33" s="19" customFormat="1" ht="15" customHeight="1">
      <c r="A88" s="1"/>
      <c r="B88" s="184"/>
      <c r="C88" s="18" t="s">
        <v>17</v>
      </c>
      <c r="D88" s="16">
        <f t="shared" ref="D88:AG88" si="82">ROUND($B$86*D$5/30*$C$4,0)</f>
        <v>1</v>
      </c>
      <c r="E88" s="16">
        <f t="shared" si="82"/>
        <v>2</v>
      </c>
      <c r="F88" s="16">
        <f t="shared" si="82"/>
        <v>3</v>
      </c>
      <c r="G88" s="16">
        <f t="shared" si="82"/>
        <v>4</v>
      </c>
      <c r="H88" s="16">
        <f t="shared" si="82"/>
        <v>5</v>
      </c>
      <c r="I88" s="16">
        <f t="shared" si="82"/>
        <v>6</v>
      </c>
      <c r="J88" s="16">
        <f t="shared" si="82"/>
        <v>6</v>
      </c>
      <c r="K88" s="16">
        <f t="shared" si="82"/>
        <v>7</v>
      </c>
      <c r="L88" s="16">
        <f t="shared" si="82"/>
        <v>8</v>
      </c>
      <c r="M88" s="16">
        <f t="shared" si="82"/>
        <v>9</v>
      </c>
      <c r="N88" s="16">
        <f t="shared" si="82"/>
        <v>10</v>
      </c>
      <c r="O88" s="16">
        <f t="shared" si="82"/>
        <v>11</v>
      </c>
      <c r="P88" s="16">
        <f t="shared" si="82"/>
        <v>12</v>
      </c>
      <c r="Q88" s="16">
        <f t="shared" si="82"/>
        <v>13</v>
      </c>
      <c r="R88" s="16">
        <f t="shared" si="82"/>
        <v>14</v>
      </c>
      <c r="S88" s="16">
        <f t="shared" si="82"/>
        <v>15</v>
      </c>
      <c r="T88" s="16">
        <f t="shared" si="82"/>
        <v>16</v>
      </c>
      <c r="U88" s="16">
        <f t="shared" si="82"/>
        <v>17</v>
      </c>
      <c r="V88" s="16">
        <f t="shared" si="82"/>
        <v>17</v>
      </c>
      <c r="W88" s="16">
        <f t="shared" si="82"/>
        <v>18</v>
      </c>
      <c r="X88" s="16">
        <f t="shared" si="82"/>
        <v>19</v>
      </c>
      <c r="Y88" s="16">
        <f t="shared" si="82"/>
        <v>20</v>
      </c>
      <c r="Z88" s="16">
        <f t="shared" si="82"/>
        <v>21</v>
      </c>
      <c r="AA88" s="16">
        <f t="shared" si="82"/>
        <v>22</v>
      </c>
      <c r="AB88" s="16">
        <f t="shared" si="82"/>
        <v>23</v>
      </c>
      <c r="AC88" s="16">
        <f t="shared" si="82"/>
        <v>24</v>
      </c>
      <c r="AD88" s="16">
        <f t="shared" si="82"/>
        <v>25</v>
      </c>
      <c r="AE88" s="16">
        <f t="shared" si="82"/>
        <v>26</v>
      </c>
      <c r="AF88" s="16">
        <f t="shared" si="82"/>
        <v>27</v>
      </c>
      <c r="AG88" s="17">
        <f t="shared" si="82"/>
        <v>28</v>
      </c>
    </row>
    <row r="89" spans="1:33" s="14" customFormat="1" ht="15" customHeight="1">
      <c r="A89" s="1"/>
      <c r="B89" s="184"/>
      <c r="C89" s="20" t="s">
        <v>18</v>
      </c>
      <c r="D89" s="21">
        <f t="shared" ref="D89:AG89" si="83">D87+D88</f>
        <v>71</v>
      </c>
      <c r="E89" s="21">
        <f t="shared" si="83"/>
        <v>144</v>
      </c>
      <c r="F89" s="21">
        <f t="shared" si="83"/>
        <v>215</v>
      </c>
      <c r="G89" s="21">
        <f t="shared" si="83"/>
        <v>288</v>
      </c>
      <c r="H89" s="21">
        <f t="shared" si="83"/>
        <v>359</v>
      </c>
      <c r="I89" s="21">
        <f t="shared" si="83"/>
        <v>431</v>
      </c>
      <c r="J89" s="21">
        <f t="shared" si="83"/>
        <v>502</v>
      </c>
      <c r="K89" s="21">
        <f t="shared" si="83"/>
        <v>574</v>
      </c>
      <c r="L89" s="21">
        <f t="shared" si="83"/>
        <v>646</v>
      </c>
      <c r="M89" s="21">
        <f t="shared" si="83"/>
        <v>717</v>
      </c>
      <c r="N89" s="21">
        <f t="shared" si="83"/>
        <v>789</v>
      </c>
      <c r="O89" s="21">
        <f t="shared" si="83"/>
        <v>861</v>
      </c>
      <c r="P89" s="21">
        <f t="shared" si="83"/>
        <v>933</v>
      </c>
      <c r="Q89" s="21">
        <f t="shared" si="83"/>
        <v>1005</v>
      </c>
      <c r="R89" s="21">
        <f t="shared" si="83"/>
        <v>1077</v>
      </c>
      <c r="S89" s="21">
        <f t="shared" si="83"/>
        <v>1148</v>
      </c>
      <c r="T89" s="21">
        <f t="shared" si="83"/>
        <v>1220</v>
      </c>
      <c r="U89" s="21">
        <f t="shared" si="83"/>
        <v>1292</v>
      </c>
      <c r="V89" s="21">
        <f t="shared" si="83"/>
        <v>1363</v>
      </c>
      <c r="W89" s="21">
        <f t="shared" si="83"/>
        <v>1435</v>
      </c>
      <c r="X89" s="21">
        <f t="shared" si="83"/>
        <v>1506</v>
      </c>
      <c r="Y89" s="21">
        <f t="shared" si="83"/>
        <v>1579</v>
      </c>
      <c r="Z89" s="21">
        <f t="shared" si="83"/>
        <v>1650</v>
      </c>
      <c r="AA89" s="21">
        <f t="shared" si="83"/>
        <v>1723</v>
      </c>
      <c r="AB89" s="21">
        <f t="shared" si="83"/>
        <v>1794</v>
      </c>
      <c r="AC89" s="21">
        <f t="shared" si="83"/>
        <v>1865</v>
      </c>
      <c r="AD89" s="21">
        <f t="shared" si="83"/>
        <v>1938</v>
      </c>
      <c r="AE89" s="21">
        <f t="shared" si="83"/>
        <v>2009</v>
      </c>
      <c r="AF89" s="21">
        <f t="shared" si="83"/>
        <v>2082</v>
      </c>
      <c r="AG89" s="22">
        <f t="shared" si="83"/>
        <v>2153</v>
      </c>
    </row>
    <row r="90" spans="1:33" s="14" customFormat="1" ht="15" customHeight="1" thickBot="1">
      <c r="A90" s="1"/>
      <c r="B90" s="185"/>
      <c r="C90" s="29" t="s">
        <v>14</v>
      </c>
      <c r="D90" s="30">
        <f t="shared" ref="D90:AG90" si="84">ROUND($B$86*D$5/30*6/100,0)</f>
        <v>55</v>
      </c>
      <c r="E90" s="30">
        <f t="shared" si="84"/>
        <v>110</v>
      </c>
      <c r="F90" s="30">
        <f t="shared" si="84"/>
        <v>166</v>
      </c>
      <c r="G90" s="30">
        <f t="shared" si="84"/>
        <v>221</v>
      </c>
      <c r="H90" s="30">
        <f t="shared" si="84"/>
        <v>276</v>
      </c>
      <c r="I90" s="30">
        <f t="shared" si="84"/>
        <v>331</v>
      </c>
      <c r="J90" s="30">
        <f t="shared" si="84"/>
        <v>386</v>
      </c>
      <c r="K90" s="30">
        <f t="shared" si="84"/>
        <v>442</v>
      </c>
      <c r="L90" s="30">
        <f t="shared" si="84"/>
        <v>497</v>
      </c>
      <c r="M90" s="30">
        <f t="shared" si="84"/>
        <v>552</v>
      </c>
      <c r="N90" s="30">
        <f t="shared" si="84"/>
        <v>607</v>
      </c>
      <c r="O90" s="30">
        <f t="shared" si="84"/>
        <v>662</v>
      </c>
      <c r="P90" s="30">
        <f t="shared" si="84"/>
        <v>718</v>
      </c>
      <c r="Q90" s="30">
        <f t="shared" si="84"/>
        <v>773</v>
      </c>
      <c r="R90" s="30">
        <f t="shared" si="84"/>
        <v>828</v>
      </c>
      <c r="S90" s="30">
        <f t="shared" si="84"/>
        <v>883</v>
      </c>
      <c r="T90" s="30">
        <f t="shared" si="84"/>
        <v>938</v>
      </c>
      <c r="U90" s="30">
        <f t="shared" si="84"/>
        <v>994</v>
      </c>
      <c r="V90" s="30">
        <f t="shared" si="84"/>
        <v>1049</v>
      </c>
      <c r="W90" s="30">
        <f t="shared" si="84"/>
        <v>1104</v>
      </c>
      <c r="X90" s="30">
        <f t="shared" si="84"/>
        <v>1159</v>
      </c>
      <c r="Y90" s="30">
        <f t="shared" si="84"/>
        <v>1214</v>
      </c>
      <c r="Z90" s="30">
        <f t="shared" si="84"/>
        <v>1270</v>
      </c>
      <c r="AA90" s="30">
        <f t="shared" si="84"/>
        <v>1325</v>
      </c>
      <c r="AB90" s="30">
        <f t="shared" si="84"/>
        <v>1380</v>
      </c>
      <c r="AC90" s="30">
        <f t="shared" si="84"/>
        <v>1435</v>
      </c>
      <c r="AD90" s="30">
        <f t="shared" si="84"/>
        <v>1490</v>
      </c>
      <c r="AE90" s="30">
        <f t="shared" si="84"/>
        <v>1546</v>
      </c>
      <c r="AF90" s="30">
        <f t="shared" si="84"/>
        <v>1601</v>
      </c>
      <c r="AG90" s="31">
        <f t="shared" si="84"/>
        <v>1656</v>
      </c>
    </row>
    <row r="91" spans="1:33" s="14" customFormat="1" ht="15" customHeight="1">
      <c r="A91" s="1"/>
      <c r="B91" s="186">
        <v>28800</v>
      </c>
      <c r="C91" s="11" t="s">
        <v>15</v>
      </c>
      <c r="D91" s="12">
        <f t="shared" ref="D91:AG91" si="85">ROUND($B$91*D$5/30*$C$2*$D$2,0)+ROUND($B$91*D$5/30*$C$3*$D$2,0)</f>
        <v>21</v>
      </c>
      <c r="E91" s="12">
        <f t="shared" si="85"/>
        <v>42</v>
      </c>
      <c r="F91" s="12">
        <f t="shared" si="85"/>
        <v>64</v>
      </c>
      <c r="G91" s="12">
        <f t="shared" si="85"/>
        <v>85</v>
      </c>
      <c r="H91" s="12">
        <f t="shared" si="85"/>
        <v>106</v>
      </c>
      <c r="I91" s="12">
        <f t="shared" si="85"/>
        <v>127</v>
      </c>
      <c r="J91" s="12">
        <f t="shared" si="85"/>
        <v>147</v>
      </c>
      <c r="K91" s="12">
        <f t="shared" si="85"/>
        <v>169</v>
      </c>
      <c r="L91" s="12">
        <f t="shared" si="85"/>
        <v>190</v>
      </c>
      <c r="M91" s="12">
        <f t="shared" si="85"/>
        <v>211</v>
      </c>
      <c r="N91" s="12">
        <f t="shared" si="85"/>
        <v>232</v>
      </c>
      <c r="O91" s="12">
        <f t="shared" si="85"/>
        <v>253</v>
      </c>
      <c r="P91" s="12">
        <f t="shared" si="85"/>
        <v>275</v>
      </c>
      <c r="Q91" s="12">
        <f t="shared" si="85"/>
        <v>296</v>
      </c>
      <c r="R91" s="12">
        <f t="shared" si="85"/>
        <v>317</v>
      </c>
      <c r="S91" s="12">
        <f t="shared" si="85"/>
        <v>338</v>
      </c>
      <c r="T91" s="12">
        <f t="shared" si="85"/>
        <v>359</v>
      </c>
      <c r="U91" s="12">
        <f t="shared" si="85"/>
        <v>381</v>
      </c>
      <c r="V91" s="12">
        <f t="shared" si="85"/>
        <v>401</v>
      </c>
      <c r="W91" s="12">
        <f t="shared" si="85"/>
        <v>422</v>
      </c>
      <c r="X91" s="12">
        <f t="shared" si="85"/>
        <v>443</v>
      </c>
      <c r="Y91" s="12">
        <f t="shared" si="85"/>
        <v>464</v>
      </c>
      <c r="Z91" s="12">
        <f t="shared" si="85"/>
        <v>486</v>
      </c>
      <c r="AA91" s="12">
        <f t="shared" si="85"/>
        <v>507</v>
      </c>
      <c r="AB91" s="12">
        <f t="shared" si="85"/>
        <v>528</v>
      </c>
      <c r="AC91" s="12">
        <f t="shared" si="85"/>
        <v>549</v>
      </c>
      <c r="AD91" s="12">
        <f t="shared" si="85"/>
        <v>570</v>
      </c>
      <c r="AE91" s="12">
        <f t="shared" si="85"/>
        <v>592</v>
      </c>
      <c r="AF91" s="12">
        <f t="shared" si="85"/>
        <v>613</v>
      </c>
      <c r="AG91" s="13">
        <f t="shared" si="85"/>
        <v>634</v>
      </c>
    </row>
    <row r="92" spans="1:33" ht="15" customHeight="1">
      <c r="B92" s="184"/>
      <c r="C92" s="15" t="s">
        <v>11</v>
      </c>
      <c r="D92" s="16">
        <f t="shared" ref="D92:AG92" si="86">ROUND($B$91*D$5/30*$C$2*$E$2,0)+ROUND($B$91*D$5/30*$C$3*$E$2,0)</f>
        <v>74</v>
      </c>
      <c r="E92" s="16">
        <f t="shared" si="86"/>
        <v>147</v>
      </c>
      <c r="F92" s="16">
        <f t="shared" si="86"/>
        <v>222</v>
      </c>
      <c r="G92" s="16">
        <f t="shared" si="86"/>
        <v>296</v>
      </c>
      <c r="H92" s="16">
        <f t="shared" si="86"/>
        <v>370</v>
      </c>
      <c r="I92" s="16">
        <f t="shared" si="86"/>
        <v>443</v>
      </c>
      <c r="J92" s="16">
        <f t="shared" si="86"/>
        <v>517</v>
      </c>
      <c r="K92" s="16">
        <f t="shared" si="86"/>
        <v>592</v>
      </c>
      <c r="L92" s="16">
        <f t="shared" si="86"/>
        <v>665</v>
      </c>
      <c r="M92" s="16">
        <f t="shared" si="86"/>
        <v>739</v>
      </c>
      <c r="N92" s="16">
        <f t="shared" si="86"/>
        <v>813</v>
      </c>
      <c r="O92" s="16">
        <f t="shared" si="86"/>
        <v>887</v>
      </c>
      <c r="P92" s="16">
        <f t="shared" si="86"/>
        <v>961</v>
      </c>
      <c r="Q92" s="16">
        <f t="shared" si="86"/>
        <v>1035</v>
      </c>
      <c r="R92" s="16">
        <f t="shared" si="86"/>
        <v>1109</v>
      </c>
      <c r="S92" s="16">
        <f t="shared" si="86"/>
        <v>1183</v>
      </c>
      <c r="T92" s="16">
        <f t="shared" si="86"/>
        <v>1256</v>
      </c>
      <c r="U92" s="16">
        <f t="shared" si="86"/>
        <v>1331</v>
      </c>
      <c r="V92" s="16">
        <f t="shared" si="86"/>
        <v>1405</v>
      </c>
      <c r="W92" s="16">
        <f t="shared" si="86"/>
        <v>1478</v>
      </c>
      <c r="X92" s="16">
        <f t="shared" si="86"/>
        <v>1552</v>
      </c>
      <c r="Y92" s="16">
        <f t="shared" si="86"/>
        <v>1626</v>
      </c>
      <c r="Z92" s="16">
        <f t="shared" si="86"/>
        <v>1701</v>
      </c>
      <c r="AA92" s="16">
        <f t="shared" si="86"/>
        <v>1774</v>
      </c>
      <c r="AB92" s="16">
        <f t="shared" si="86"/>
        <v>1848</v>
      </c>
      <c r="AC92" s="16">
        <f t="shared" si="86"/>
        <v>1922</v>
      </c>
      <c r="AD92" s="16">
        <f t="shared" si="86"/>
        <v>1995</v>
      </c>
      <c r="AE92" s="16">
        <f t="shared" si="86"/>
        <v>2070</v>
      </c>
      <c r="AF92" s="16">
        <f t="shared" si="86"/>
        <v>2144</v>
      </c>
      <c r="AG92" s="17">
        <f t="shared" si="86"/>
        <v>2218</v>
      </c>
    </row>
    <row r="93" spans="1:33" s="19" customFormat="1" ht="15" customHeight="1">
      <c r="A93" s="1"/>
      <c r="B93" s="184"/>
      <c r="C93" s="18" t="s">
        <v>17</v>
      </c>
      <c r="D93" s="16">
        <f t="shared" ref="D93:AG93" si="87">ROUND($B$91*D$5/30*$C$4,0)</f>
        <v>1</v>
      </c>
      <c r="E93" s="16">
        <f t="shared" si="87"/>
        <v>2</v>
      </c>
      <c r="F93" s="16">
        <f t="shared" si="87"/>
        <v>3</v>
      </c>
      <c r="G93" s="16">
        <f t="shared" si="87"/>
        <v>4</v>
      </c>
      <c r="H93" s="16">
        <f t="shared" si="87"/>
        <v>5</v>
      </c>
      <c r="I93" s="16">
        <f t="shared" si="87"/>
        <v>6</v>
      </c>
      <c r="J93" s="16">
        <f t="shared" si="87"/>
        <v>7</v>
      </c>
      <c r="K93" s="16">
        <f t="shared" si="87"/>
        <v>8</v>
      </c>
      <c r="L93" s="16">
        <f t="shared" si="87"/>
        <v>9</v>
      </c>
      <c r="M93" s="16">
        <f t="shared" si="87"/>
        <v>10</v>
      </c>
      <c r="N93" s="16">
        <f t="shared" si="87"/>
        <v>11</v>
      </c>
      <c r="O93" s="16">
        <f t="shared" si="87"/>
        <v>12</v>
      </c>
      <c r="P93" s="16">
        <f t="shared" si="87"/>
        <v>12</v>
      </c>
      <c r="Q93" s="16">
        <f t="shared" si="87"/>
        <v>13</v>
      </c>
      <c r="R93" s="16">
        <f t="shared" si="87"/>
        <v>14</v>
      </c>
      <c r="S93" s="16">
        <f t="shared" si="87"/>
        <v>15</v>
      </c>
      <c r="T93" s="16">
        <f t="shared" si="87"/>
        <v>16</v>
      </c>
      <c r="U93" s="16">
        <f t="shared" si="87"/>
        <v>17</v>
      </c>
      <c r="V93" s="16">
        <f t="shared" si="87"/>
        <v>18</v>
      </c>
      <c r="W93" s="16">
        <f t="shared" si="87"/>
        <v>19</v>
      </c>
      <c r="X93" s="16">
        <f t="shared" si="87"/>
        <v>20</v>
      </c>
      <c r="Y93" s="16">
        <f t="shared" si="87"/>
        <v>21</v>
      </c>
      <c r="Z93" s="16">
        <f t="shared" si="87"/>
        <v>22</v>
      </c>
      <c r="AA93" s="16">
        <f t="shared" si="87"/>
        <v>23</v>
      </c>
      <c r="AB93" s="16">
        <f t="shared" si="87"/>
        <v>24</v>
      </c>
      <c r="AC93" s="16">
        <f t="shared" si="87"/>
        <v>25</v>
      </c>
      <c r="AD93" s="16">
        <f t="shared" si="87"/>
        <v>26</v>
      </c>
      <c r="AE93" s="16">
        <f t="shared" si="87"/>
        <v>27</v>
      </c>
      <c r="AF93" s="16">
        <f t="shared" si="87"/>
        <v>28</v>
      </c>
      <c r="AG93" s="17">
        <f t="shared" si="87"/>
        <v>29</v>
      </c>
    </row>
    <row r="94" spans="1:33" s="14" customFormat="1" ht="15" customHeight="1">
      <c r="A94" s="1"/>
      <c r="B94" s="184"/>
      <c r="C94" s="20" t="s">
        <v>18</v>
      </c>
      <c r="D94" s="21">
        <f t="shared" ref="D94:AG94" si="88">D92+D93</f>
        <v>75</v>
      </c>
      <c r="E94" s="21">
        <f t="shared" si="88"/>
        <v>149</v>
      </c>
      <c r="F94" s="21">
        <f t="shared" si="88"/>
        <v>225</v>
      </c>
      <c r="G94" s="21">
        <f t="shared" si="88"/>
        <v>300</v>
      </c>
      <c r="H94" s="21">
        <f t="shared" si="88"/>
        <v>375</v>
      </c>
      <c r="I94" s="21">
        <f t="shared" si="88"/>
        <v>449</v>
      </c>
      <c r="J94" s="21">
        <f t="shared" si="88"/>
        <v>524</v>
      </c>
      <c r="K94" s="21">
        <f t="shared" si="88"/>
        <v>600</v>
      </c>
      <c r="L94" s="21">
        <f t="shared" si="88"/>
        <v>674</v>
      </c>
      <c r="M94" s="21">
        <f t="shared" si="88"/>
        <v>749</v>
      </c>
      <c r="N94" s="21">
        <f t="shared" si="88"/>
        <v>824</v>
      </c>
      <c r="O94" s="21">
        <f t="shared" si="88"/>
        <v>899</v>
      </c>
      <c r="P94" s="21">
        <f t="shared" si="88"/>
        <v>973</v>
      </c>
      <c r="Q94" s="21">
        <f t="shared" si="88"/>
        <v>1048</v>
      </c>
      <c r="R94" s="21">
        <f t="shared" si="88"/>
        <v>1123</v>
      </c>
      <c r="S94" s="21">
        <f t="shared" si="88"/>
        <v>1198</v>
      </c>
      <c r="T94" s="21">
        <f t="shared" si="88"/>
        <v>1272</v>
      </c>
      <c r="U94" s="21">
        <f t="shared" si="88"/>
        <v>1348</v>
      </c>
      <c r="V94" s="21">
        <f t="shared" si="88"/>
        <v>1423</v>
      </c>
      <c r="W94" s="21">
        <f t="shared" si="88"/>
        <v>1497</v>
      </c>
      <c r="X94" s="21">
        <f t="shared" si="88"/>
        <v>1572</v>
      </c>
      <c r="Y94" s="21">
        <f t="shared" si="88"/>
        <v>1647</v>
      </c>
      <c r="Z94" s="21">
        <f t="shared" si="88"/>
        <v>1723</v>
      </c>
      <c r="AA94" s="21">
        <f t="shared" si="88"/>
        <v>1797</v>
      </c>
      <c r="AB94" s="21">
        <f t="shared" si="88"/>
        <v>1872</v>
      </c>
      <c r="AC94" s="21">
        <f t="shared" si="88"/>
        <v>1947</v>
      </c>
      <c r="AD94" s="21">
        <f t="shared" si="88"/>
        <v>2021</v>
      </c>
      <c r="AE94" s="21">
        <f t="shared" si="88"/>
        <v>2097</v>
      </c>
      <c r="AF94" s="21">
        <f t="shared" si="88"/>
        <v>2172</v>
      </c>
      <c r="AG94" s="22">
        <f t="shared" si="88"/>
        <v>2247</v>
      </c>
    </row>
    <row r="95" spans="1:33" s="14" customFormat="1" ht="15" customHeight="1" thickBot="1">
      <c r="A95" s="1"/>
      <c r="B95" s="187"/>
      <c r="C95" s="23" t="s">
        <v>23</v>
      </c>
      <c r="D95" s="24">
        <f t="shared" ref="D95:AG95" si="89">ROUND($B$91*D$5/30*6/100,0)</f>
        <v>58</v>
      </c>
      <c r="E95" s="24">
        <f t="shared" si="89"/>
        <v>115</v>
      </c>
      <c r="F95" s="24">
        <f t="shared" si="89"/>
        <v>173</v>
      </c>
      <c r="G95" s="24">
        <f t="shared" si="89"/>
        <v>230</v>
      </c>
      <c r="H95" s="24">
        <f t="shared" si="89"/>
        <v>288</v>
      </c>
      <c r="I95" s="24">
        <f t="shared" si="89"/>
        <v>346</v>
      </c>
      <c r="J95" s="24">
        <f t="shared" si="89"/>
        <v>403</v>
      </c>
      <c r="K95" s="24">
        <f t="shared" si="89"/>
        <v>461</v>
      </c>
      <c r="L95" s="24">
        <f t="shared" si="89"/>
        <v>518</v>
      </c>
      <c r="M95" s="24">
        <f t="shared" si="89"/>
        <v>576</v>
      </c>
      <c r="N95" s="24">
        <f t="shared" si="89"/>
        <v>634</v>
      </c>
      <c r="O95" s="24">
        <f t="shared" si="89"/>
        <v>691</v>
      </c>
      <c r="P95" s="24">
        <f t="shared" si="89"/>
        <v>749</v>
      </c>
      <c r="Q95" s="24">
        <f t="shared" si="89"/>
        <v>806</v>
      </c>
      <c r="R95" s="24">
        <f t="shared" si="89"/>
        <v>864</v>
      </c>
      <c r="S95" s="24">
        <f t="shared" si="89"/>
        <v>922</v>
      </c>
      <c r="T95" s="24">
        <f t="shared" si="89"/>
        <v>979</v>
      </c>
      <c r="U95" s="24">
        <f t="shared" si="89"/>
        <v>1037</v>
      </c>
      <c r="V95" s="24">
        <f t="shared" si="89"/>
        <v>1094</v>
      </c>
      <c r="W95" s="24">
        <f t="shared" si="89"/>
        <v>1152</v>
      </c>
      <c r="X95" s="24">
        <f t="shared" si="89"/>
        <v>1210</v>
      </c>
      <c r="Y95" s="24">
        <f t="shared" si="89"/>
        <v>1267</v>
      </c>
      <c r="Z95" s="24">
        <f t="shared" si="89"/>
        <v>1325</v>
      </c>
      <c r="AA95" s="24">
        <f t="shared" si="89"/>
        <v>1382</v>
      </c>
      <c r="AB95" s="24">
        <f t="shared" si="89"/>
        <v>1440</v>
      </c>
      <c r="AC95" s="24">
        <f t="shared" si="89"/>
        <v>1498</v>
      </c>
      <c r="AD95" s="24">
        <f t="shared" si="89"/>
        <v>1555</v>
      </c>
      <c r="AE95" s="24">
        <f t="shared" si="89"/>
        <v>1613</v>
      </c>
      <c r="AF95" s="24">
        <f t="shared" si="89"/>
        <v>1670</v>
      </c>
      <c r="AG95" s="25">
        <f t="shared" si="89"/>
        <v>1728</v>
      </c>
    </row>
    <row r="96" spans="1:33" s="14" customFormat="1" ht="15" customHeight="1">
      <c r="A96" s="1"/>
      <c r="B96" s="183">
        <v>30300</v>
      </c>
      <c r="C96" s="26" t="s">
        <v>24</v>
      </c>
      <c r="D96" s="27">
        <f t="shared" ref="D96:AG96" si="90">ROUND($B$96*D$5/30*$C$2*$D$2,0)+ROUND($B$96*D$5/30*$C$3*$D$2,0)</f>
        <v>22</v>
      </c>
      <c r="E96" s="27">
        <f t="shared" si="90"/>
        <v>44</v>
      </c>
      <c r="F96" s="27">
        <f t="shared" si="90"/>
        <v>67</v>
      </c>
      <c r="G96" s="27">
        <f t="shared" si="90"/>
        <v>89</v>
      </c>
      <c r="H96" s="27">
        <f t="shared" si="90"/>
        <v>111</v>
      </c>
      <c r="I96" s="27">
        <f t="shared" si="90"/>
        <v>133</v>
      </c>
      <c r="J96" s="27">
        <f t="shared" si="90"/>
        <v>155</v>
      </c>
      <c r="K96" s="27">
        <f t="shared" si="90"/>
        <v>178</v>
      </c>
      <c r="L96" s="27">
        <f t="shared" si="90"/>
        <v>200</v>
      </c>
      <c r="M96" s="27">
        <f t="shared" si="90"/>
        <v>222</v>
      </c>
      <c r="N96" s="27">
        <f t="shared" si="90"/>
        <v>244</v>
      </c>
      <c r="O96" s="27">
        <f t="shared" si="90"/>
        <v>266</v>
      </c>
      <c r="P96" s="27">
        <f t="shared" si="90"/>
        <v>289</v>
      </c>
      <c r="Q96" s="27">
        <f t="shared" si="90"/>
        <v>311</v>
      </c>
      <c r="R96" s="27">
        <f t="shared" si="90"/>
        <v>333</v>
      </c>
      <c r="S96" s="27">
        <f t="shared" si="90"/>
        <v>355</v>
      </c>
      <c r="T96" s="27">
        <f t="shared" si="90"/>
        <v>377</v>
      </c>
      <c r="U96" s="27">
        <f t="shared" si="90"/>
        <v>400</v>
      </c>
      <c r="V96" s="27">
        <f t="shared" si="90"/>
        <v>422</v>
      </c>
      <c r="W96" s="27">
        <f t="shared" si="90"/>
        <v>444</v>
      </c>
      <c r="X96" s="27">
        <f t="shared" si="90"/>
        <v>466</v>
      </c>
      <c r="Y96" s="27">
        <f t="shared" si="90"/>
        <v>488</v>
      </c>
      <c r="Z96" s="27">
        <f t="shared" si="90"/>
        <v>511</v>
      </c>
      <c r="AA96" s="27">
        <f t="shared" si="90"/>
        <v>533</v>
      </c>
      <c r="AB96" s="27">
        <f t="shared" si="90"/>
        <v>556</v>
      </c>
      <c r="AC96" s="27">
        <f t="shared" si="90"/>
        <v>578</v>
      </c>
      <c r="AD96" s="27">
        <f t="shared" si="90"/>
        <v>600</v>
      </c>
      <c r="AE96" s="27">
        <f t="shared" si="90"/>
        <v>623</v>
      </c>
      <c r="AF96" s="27">
        <f t="shared" si="90"/>
        <v>645</v>
      </c>
      <c r="AG96" s="28">
        <f t="shared" si="90"/>
        <v>667</v>
      </c>
    </row>
    <row r="97" spans="1:33" ht="15" customHeight="1">
      <c r="B97" s="184"/>
      <c r="C97" s="15" t="s">
        <v>21</v>
      </c>
      <c r="D97" s="16">
        <f t="shared" ref="D97:AG97" si="91">ROUND($B$96*D$5/30*$C$2*$E$2,0)+ROUND($B$96*D$5/30*$C$3*$E$2,0)</f>
        <v>78</v>
      </c>
      <c r="E97" s="16">
        <f t="shared" si="91"/>
        <v>155</v>
      </c>
      <c r="F97" s="16">
        <f t="shared" si="91"/>
        <v>233</v>
      </c>
      <c r="G97" s="16">
        <f t="shared" si="91"/>
        <v>311</v>
      </c>
      <c r="H97" s="16">
        <f t="shared" si="91"/>
        <v>389</v>
      </c>
      <c r="I97" s="16">
        <f t="shared" si="91"/>
        <v>466</v>
      </c>
      <c r="J97" s="16">
        <f t="shared" si="91"/>
        <v>544</v>
      </c>
      <c r="K97" s="16">
        <f t="shared" si="91"/>
        <v>623</v>
      </c>
      <c r="L97" s="16">
        <f t="shared" si="91"/>
        <v>700</v>
      </c>
      <c r="M97" s="16">
        <f t="shared" si="91"/>
        <v>778</v>
      </c>
      <c r="N97" s="16">
        <f t="shared" si="91"/>
        <v>856</v>
      </c>
      <c r="O97" s="16">
        <f t="shared" si="91"/>
        <v>933</v>
      </c>
      <c r="P97" s="16">
        <f t="shared" si="91"/>
        <v>1011</v>
      </c>
      <c r="Q97" s="16">
        <f t="shared" si="91"/>
        <v>1089</v>
      </c>
      <c r="R97" s="16">
        <f t="shared" si="91"/>
        <v>1167</v>
      </c>
      <c r="S97" s="16">
        <f t="shared" si="91"/>
        <v>1244</v>
      </c>
      <c r="T97" s="16">
        <f t="shared" si="91"/>
        <v>1322</v>
      </c>
      <c r="U97" s="16">
        <f t="shared" si="91"/>
        <v>1400</v>
      </c>
      <c r="V97" s="16">
        <f t="shared" si="91"/>
        <v>1477</v>
      </c>
      <c r="W97" s="16">
        <f t="shared" si="91"/>
        <v>1555</v>
      </c>
      <c r="X97" s="16">
        <f t="shared" si="91"/>
        <v>1633</v>
      </c>
      <c r="Y97" s="16">
        <f t="shared" si="91"/>
        <v>1711</v>
      </c>
      <c r="Z97" s="16">
        <f t="shared" si="91"/>
        <v>1789</v>
      </c>
      <c r="AA97" s="16">
        <f t="shared" si="91"/>
        <v>1867</v>
      </c>
      <c r="AB97" s="16">
        <f t="shared" si="91"/>
        <v>1945</v>
      </c>
      <c r="AC97" s="16">
        <f t="shared" si="91"/>
        <v>2022</v>
      </c>
      <c r="AD97" s="16">
        <f t="shared" si="91"/>
        <v>2100</v>
      </c>
      <c r="AE97" s="16">
        <f t="shared" si="91"/>
        <v>2178</v>
      </c>
      <c r="AF97" s="16">
        <f t="shared" si="91"/>
        <v>2255</v>
      </c>
      <c r="AG97" s="17">
        <f t="shared" si="91"/>
        <v>2333</v>
      </c>
    </row>
    <row r="98" spans="1:33" s="19" customFormat="1" ht="15" customHeight="1">
      <c r="A98" s="1"/>
      <c r="B98" s="184"/>
      <c r="C98" s="18" t="s">
        <v>22</v>
      </c>
      <c r="D98" s="16">
        <f t="shared" ref="D98:AG98" si="92">ROUND($B$96*D$5/30*$C$4,0)</f>
        <v>1</v>
      </c>
      <c r="E98" s="16">
        <f t="shared" si="92"/>
        <v>2</v>
      </c>
      <c r="F98" s="16">
        <f t="shared" si="92"/>
        <v>3</v>
      </c>
      <c r="G98" s="16">
        <f t="shared" si="92"/>
        <v>4</v>
      </c>
      <c r="H98" s="16">
        <f t="shared" si="92"/>
        <v>5</v>
      </c>
      <c r="I98" s="16">
        <f t="shared" si="92"/>
        <v>6</v>
      </c>
      <c r="J98" s="16">
        <f t="shared" si="92"/>
        <v>7</v>
      </c>
      <c r="K98" s="16">
        <f t="shared" si="92"/>
        <v>8</v>
      </c>
      <c r="L98" s="16">
        <f t="shared" si="92"/>
        <v>9</v>
      </c>
      <c r="M98" s="16">
        <f t="shared" si="92"/>
        <v>10</v>
      </c>
      <c r="N98" s="16">
        <f t="shared" si="92"/>
        <v>11</v>
      </c>
      <c r="O98" s="16">
        <f t="shared" si="92"/>
        <v>12</v>
      </c>
      <c r="P98" s="16">
        <f t="shared" si="92"/>
        <v>13</v>
      </c>
      <c r="Q98" s="16">
        <f t="shared" si="92"/>
        <v>14</v>
      </c>
      <c r="R98" s="16">
        <f t="shared" si="92"/>
        <v>15</v>
      </c>
      <c r="S98" s="16">
        <f t="shared" si="92"/>
        <v>16</v>
      </c>
      <c r="T98" s="16">
        <f t="shared" si="92"/>
        <v>17</v>
      </c>
      <c r="U98" s="16">
        <f t="shared" si="92"/>
        <v>18</v>
      </c>
      <c r="V98" s="16">
        <f t="shared" si="92"/>
        <v>19</v>
      </c>
      <c r="W98" s="16">
        <f t="shared" si="92"/>
        <v>20</v>
      </c>
      <c r="X98" s="16">
        <f t="shared" si="92"/>
        <v>21</v>
      </c>
      <c r="Y98" s="16">
        <f t="shared" si="92"/>
        <v>22</v>
      </c>
      <c r="Z98" s="16">
        <f t="shared" si="92"/>
        <v>23</v>
      </c>
      <c r="AA98" s="16">
        <f t="shared" si="92"/>
        <v>24</v>
      </c>
      <c r="AB98" s="16">
        <f t="shared" si="92"/>
        <v>25</v>
      </c>
      <c r="AC98" s="16">
        <f t="shared" si="92"/>
        <v>26</v>
      </c>
      <c r="AD98" s="16">
        <f t="shared" si="92"/>
        <v>27</v>
      </c>
      <c r="AE98" s="16">
        <f t="shared" si="92"/>
        <v>28</v>
      </c>
      <c r="AF98" s="16">
        <f t="shared" si="92"/>
        <v>29</v>
      </c>
      <c r="AG98" s="17">
        <f t="shared" si="92"/>
        <v>30</v>
      </c>
    </row>
    <row r="99" spans="1:33" s="14" customFormat="1" ht="15" customHeight="1">
      <c r="A99" s="1"/>
      <c r="B99" s="184"/>
      <c r="C99" s="20" t="s">
        <v>20</v>
      </c>
      <c r="D99" s="21">
        <f t="shared" ref="D99:AG99" si="93">D97+D98</f>
        <v>79</v>
      </c>
      <c r="E99" s="21">
        <f t="shared" si="93"/>
        <v>157</v>
      </c>
      <c r="F99" s="21">
        <f t="shared" si="93"/>
        <v>236</v>
      </c>
      <c r="G99" s="21">
        <f t="shared" si="93"/>
        <v>315</v>
      </c>
      <c r="H99" s="21">
        <f t="shared" si="93"/>
        <v>394</v>
      </c>
      <c r="I99" s="21">
        <f t="shared" si="93"/>
        <v>472</v>
      </c>
      <c r="J99" s="21">
        <f t="shared" si="93"/>
        <v>551</v>
      </c>
      <c r="K99" s="21">
        <f t="shared" si="93"/>
        <v>631</v>
      </c>
      <c r="L99" s="21">
        <f t="shared" si="93"/>
        <v>709</v>
      </c>
      <c r="M99" s="21">
        <f t="shared" si="93"/>
        <v>788</v>
      </c>
      <c r="N99" s="21">
        <f t="shared" si="93"/>
        <v>867</v>
      </c>
      <c r="O99" s="21">
        <f t="shared" si="93"/>
        <v>945</v>
      </c>
      <c r="P99" s="21">
        <f t="shared" si="93"/>
        <v>1024</v>
      </c>
      <c r="Q99" s="21">
        <f t="shared" si="93"/>
        <v>1103</v>
      </c>
      <c r="R99" s="21">
        <f t="shared" si="93"/>
        <v>1182</v>
      </c>
      <c r="S99" s="21">
        <f t="shared" si="93"/>
        <v>1260</v>
      </c>
      <c r="T99" s="21">
        <f t="shared" si="93"/>
        <v>1339</v>
      </c>
      <c r="U99" s="21">
        <f t="shared" si="93"/>
        <v>1418</v>
      </c>
      <c r="V99" s="21">
        <f t="shared" si="93"/>
        <v>1496</v>
      </c>
      <c r="W99" s="21">
        <f t="shared" si="93"/>
        <v>1575</v>
      </c>
      <c r="X99" s="21">
        <f t="shared" si="93"/>
        <v>1654</v>
      </c>
      <c r="Y99" s="21">
        <f t="shared" si="93"/>
        <v>1733</v>
      </c>
      <c r="Z99" s="21">
        <f t="shared" si="93"/>
        <v>1812</v>
      </c>
      <c r="AA99" s="21">
        <f t="shared" si="93"/>
        <v>1891</v>
      </c>
      <c r="AB99" s="21">
        <f t="shared" si="93"/>
        <v>1970</v>
      </c>
      <c r="AC99" s="21">
        <f t="shared" si="93"/>
        <v>2048</v>
      </c>
      <c r="AD99" s="21">
        <f t="shared" si="93"/>
        <v>2127</v>
      </c>
      <c r="AE99" s="21">
        <f t="shared" si="93"/>
        <v>2206</v>
      </c>
      <c r="AF99" s="21">
        <f t="shared" si="93"/>
        <v>2284</v>
      </c>
      <c r="AG99" s="22">
        <f t="shared" si="93"/>
        <v>2363</v>
      </c>
    </row>
    <row r="100" spans="1:33" s="14" customFormat="1" ht="15" customHeight="1" thickBot="1">
      <c r="A100" s="1"/>
      <c r="B100" s="185"/>
      <c r="C100" s="29" t="s">
        <v>14</v>
      </c>
      <c r="D100" s="30">
        <f t="shared" ref="D100:AG100" si="94">ROUND($B$96*D$5/30*6/100,0)</f>
        <v>61</v>
      </c>
      <c r="E100" s="30">
        <f t="shared" si="94"/>
        <v>121</v>
      </c>
      <c r="F100" s="30">
        <f t="shared" si="94"/>
        <v>182</v>
      </c>
      <c r="G100" s="30">
        <f t="shared" si="94"/>
        <v>242</v>
      </c>
      <c r="H100" s="30">
        <f t="shared" si="94"/>
        <v>303</v>
      </c>
      <c r="I100" s="30">
        <f t="shared" si="94"/>
        <v>364</v>
      </c>
      <c r="J100" s="30">
        <f t="shared" si="94"/>
        <v>424</v>
      </c>
      <c r="K100" s="30">
        <f t="shared" si="94"/>
        <v>485</v>
      </c>
      <c r="L100" s="30">
        <f t="shared" si="94"/>
        <v>545</v>
      </c>
      <c r="M100" s="30">
        <f t="shared" si="94"/>
        <v>606</v>
      </c>
      <c r="N100" s="30">
        <f t="shared" si="94"/>
        <v>667</v>
      </c>
      <c r="O100" s="30">
        <f t="shared" si="94"/>
        <v>727</v>
      </c>
      <c r="P100" s="30">
        <f t="shared" si="94"/>
        <v>788</v>
      </c>
      <c r="Q100" s="30">
        <f t="shared" si="94"/>
        <v>848</v>
      </c>
      <c r="R100" s="30">
        <f t="shared" si="94"/>
        <v>909</v>
      </c>
      <c r="S100" s="30">
        <f t="shared" si="94"/>
        <v>970</v>
      </c>
      <c r="T100" s="30">
        <f t="shared" si="94"/>
        <v>1030</v>
      </c>
      <c r="U100" s="30">
        <f t="shared" si="94"/>
        <v>1091</v>
      </c>
      <c r="V100" s="30">
        <f t="shared" si="94"/>
        <v>1151</v>
      </c>
      <c r="W100" s="30">
        <f t="shared" si="94"/>
        <v>1212</v>
      </c>
      <c r="X100" s="30">
        <f t="shared" si="94"/>
        <v>1273</v>
      </c>
      <c r="Y100" s="30">
        <f t="shared" si="94"/>
        <v>1333</v>
      </c>
      <c r="Z100" s="30">
        <f t="shared" si="94"/>
        <v>1394</v>
      </c>
      <c r="AA100" s="30">
        <f t="shared" si="94"/>
        <v>1454</v>
      </c>
      <c r="AB100" s="30">
        <f t="shared" si="94"/>
        <v>1515</v>
      </c>
      <c r="AC100" s="30">
        <f t="shared" si="94"/>
        <v>1576</v>
      </c>
      <c r="AD100" s="30">
        <f t="shared" si="94"/>
        <v>1636</v>
      </c>
      <c r="AE100" s="30">
        <f t="shared" si="94"/>
        <v>1697</v>
      </c>
      <c r="AF100" s="30">
        <f t="shared" si="94"/>
        <v>1757</v>
      </c>
      <c r="AG100" s="31">
        <f t="shared" si="94"/>
        <v>1818</v>
      </c>
    </row>
    <row r="101" spans="1:33" s="14" customFormat="1" ht="15" customHeight="1">
      <c r="A101" s="1"/>
      <c r="B101" s="186">
        <v>31800</v>
      </c>
      <c r="C101" s="11" t="s">
        <v>24</v>
      </c>
      <c r="D101" s="12">
        <f t="shared" ref="D101:AG101" si="95">ROUND($B$101*D$5/30*$C$2*$D$2,0)+ROUND($B$101*D$5/30*$C$3*$D$2,0)</f>
        <v>23</v>
      </c>
      <c r="E101" s="12">
        <f t="shared" si="95"/>
        <v>46</v>
      </c>
      <c r="F101" s="12">
        <f t="shared" si="95"/>
        <v>70</v>
      </c>
      <c r="G101" s="12">
        <f t="shared" si="95"/>
        <v>93</v>
      </c>
      <c r="H101" s="12">
        <f t="shared" si="95"/>
        <v>117</v>
      </c>
      <c r="I101" s="12">
        <f t="shared" si="95"/>
        <v>140</v>
      </c>
      <c r="J101" s="12">
        <f t="shared" si="95"/>
        <v>163</v>
      </c>
      <c r="K101" s="12">
        <f t="shared" si="95"/>
        <v>187</v>
      </c>
      <c r="L101" s="12">
        <f t="shared" si="95"/>
        <v>210</v>
      </c>
      <c r="M101" s="12">
        <f t="shared" si="95"/>
        <v>233</v>
      </c>
      <c r="N101" s="12">
        <f t="shared" si="95"/>
        <v>256</v>
      </c>
      <c r="O101" s="12">
        <f t="shared" si="95"/>
        <v>279</v>
      </c>
      <c r="P101" s="12">
        <f t="shared" si="95"/>
        <v>304</v>
      </c>
      <c r="Q101" s="12">
        <f t="shared" si="95"/>
        <v>327</v>
      </c>
      <c r="R101" s="12">
        <f t="shared" si="95"/>
        <v>350</v>
      </c>
      <c r="S101" s="12">
        <f t="shared" si="95"/>
        <v>373</v>
      </c>
      <c r="T101" s="12">
        <f t="shared" si="95"/>
        <v>396</v>
      </c>
      <c r="U101" s="12">
        <f t="shared" si="95"/>
        <v>420</v>
      </c>
      <c r="V101" s="12">
        <f t="shared" si="95"/>
        <v>443</v>
      </c>
      <c r="W101" s="12">
        <f t="shared" si="95"/>
        <v>466</v>
      </c>
      <c r="X101" s="12">
        <f t="shared" si="95"/>
        <v>490</v>
      </c>
      <c r="Y101" s="12">
        <f t="shared" si="95"/>
        <v>513</v>
      </c>
      <c r="Z101" s="12">
        <f t="shared" si="95"/>
        <v>537</v>
      </c>
      <c r="AA101" s="12">
        <f t="shared" si="95"/>
        <v>560</v>
      </c>
      <c r="AB101" s="12">
        <f t="shared" si="95"/>
        <v>583</v>
      </c>
      <c r="AC101" s="12">
        <f t="shared" si="95"/>
        <v>606</v>
      </c>
      <c r="AD101" s="12">
        <f t="shared" si="95"/>
        <v>629</v>
      </c>
      <c r="AE101" s="12">
        <f t="shared" si="95"/>
        <v>653</v>
      </c>
      <c r="AF101" s="12">
        <f t="shared" si="95"/>
        <v>676</v>
      </c>
      <c r="AG101" s="13">
        <f t="shared" si="95"/>
        <v>700</v>
      </c>
    </row>
    <row r="102" spans="1:33" ht="15" customHeight="1">
      <c r="B102" s="184"/>
      <c r="C102" s="15" t="s">
        <v>11</v>
      </c>
      <c r="D102" s="16">
        <f t="shared" ref="D102:AG102" si="96">ROUND($B$101*D$5/30*$C$2*$E$2,0)+ROUND($B$101*D$5/30*$C$3*$E$2,0)</f>
        <v>81</v>
      </c>
      <c r="E102" s="16">
        <f t="shared" si="96"/>
        <v>163</v>
      </c>
      <c r="F102" s="16">
        <f t="shared" si="96"/>
        <v>245</v>
      </c>
      <c r="G102" s="16">
        <f t="shared" si="96"/>
        <v>327</v>
      </c>
      <c r="H102" s="16">
        <f t="shared" si="96"/>
        <v>408</v>
      </c>
      <c r="I102" s="16">
        <f t="shared" si="96"/>
        <v>490</v>
      </c>
      <c r="J102" s="16">
        <f t="shared" si="96"/>
        <v>571</v>
      </c>
      <c r="K102" s="16">
        <f t="shared" si="96"/>
        <v>653</v>
      </c>
      <c r="L102" s="16">
        <f t="shared" si="96"/>
        <v>735</v>
      </c>
      <c r="M102" s="16">
        <f t="shared" si="96"/>
        <v>816</v>
      </c>
      <c r="N102" s="16">
        <f t="shared" si="96"/>
        <v>898</v>
      </c>
      <c r="O102" s="16">
        <f t="shared" si="96"/>
        <v>979</v>
      </c>
      <c r="P102" s="16">
        <f t="shared" si="96"/>
        <v>1061</v>
      </c>
      <c r="Q102" s="16">
        <f t="shared" si="96"/>
        <v>1143</v>
      </c>
      <c r="R102" s="16">
        <f t="shared" si="96"/>
        <v>1224</v>
      </c>
      <c r="S102" s="16">
        <f t="shared" si="96"/>
        <v>1306</v>
      </c>
      <c r="T102" s="16">
        <f t="shared" si="96"/>
        <v>1387</v>
      </c>
      <c r="U102" s="16">
        <f t="shared" si="96"/>
        <v>1470</v>
      </c>
      <c r="V102" s="16">
        <f t="shared" si="96"/>
        <v>1551</v>
      </c>
      <c r="W102" s="16">
        <f t="shared" si="96"/>
        <v>1632</v>
      </c>
      <c r="X102" s="16">
        <f t="shared" si="96"/>
        <v>1714</v>
      </c>
      <c r="Y102" s="16">
        <f t="shared" si="96"/>
        <v>1795</v>
      </c>
      <c r="Z102" s="16">
        <f t="shared" si="96"/>
        <v>1878</v>
      </c>
      <c r="AA102" s="16">
        <f t="shared" si="96"/>
        <v>1959</v>
      </c>
      <c r="AB102" s="16">
        <f t="shared" si="96"/>
        <v>2041</v>
      </c>
      <c r="AC102" s="16">
        <f t="shared" si="96"/>
        <v>2122</v>
      </c>
      <c r="AD102" s="16">
        <f t="shared" si="96"/>
        <v>2203</v>
      </c>
      <c r="AE102" s="16">
        <f t="shared" si="96"/>
        <v>2286</v>
      </c>
      <c r="AF102" s="16">
        <f t="shared" si="96"/>
        <v>2367</v>
      </c>
      <c r="AG102" s="17">
        <f t="shared" si="96"/>
        <v>2449</v>
      </c>
    </row>
    <row r="103" spans="1:33" s="19" customFormat="1" ht="15" customHeight="1">
      <c r="A103" s="1"/>
      <c r="B103" s="184"/>
      <c r="C103" s="18" t="s">
        <v>17</v>
      </c>
      <c r="D103" s="16">
        <f t="shared" ref="D103:AG103" si="97">ROUND($B$101*D$5/30*$C$4,0)</f>
        <v>1</v>
      </c>
      <c r="E103" s="16">
        <f t="shared" si="97"/>
        <v>2</v>
      </c>
      <c r="F103" s="16">
        <f t="shared" si="97"/>
        <v>3</v>
      </c>
      <c r="G103" s="16">
        <f t="shared" si="97"/>
        <v>4</v>
      </c>
      <c r="H103" s="16">
        <f t="shared" si="97"/>
        <v>5</v>
      </c>
      <c r="I103" s="16">
        <f t="shared" si="97"/>
        <v>6</v>
      </c>
      <c r="J103" s="16">
        <f t="shared" si="97"/>
        <v>7</v>
      </c>
      <c r="K103" s="16">
        <f t="shared" si="97"/>
        <v>8</v>
      </c>
      <c r="L103" s="16">
        <f t="shared" si="97"/>
        <v>10</v>
      </c>
      <c r="M103" s="16">
        <f t="shared" si="97"/>
        <v>11</v>
      </c>
      <c r="N103" s="16">
        <f t="shared" si="97"/>
        <v>12</v>
      </c>
      <c r="O103" s="16">
        <f t="shared" si="97"/>
        <v>13</v>
      </c>
      <c r="P103" s="16">
        <f t="shared" si="97"/>
        <v>14</v>
      </c>
      <c r="Q103" s="16">
        <f t="shared" si="97"/>
        <v>15</v>
      </c>
      <c r="R103" s="16">
        <f t="shared" si="97"/>
        <v>16</v>
      </c>
      <c r="S103" s="16">
        <f t="shared" si="97"/>
        <v>17</v>
      </c>
      <c r="T103" s="16">
        <f t="shared" si="97"/>
        <v>18</v>
      </c>
      <c r="U103" s="16">
        <f t="shared" si="97"/>
        <v>19</v>
      </c>
      <c r="V103" s="16">
        <f t="shared" si="97"/>
        <v>20</v>
      </c>
      <c r="W103" s="16">
        <f t="shared" si="97"/>
        <v>21</v>
      </c>
      <c r="X103" s="16">
        <f t="shared" si="97"/>
        <v>22</v>
      </c>
      <c r="Y103" s="16">
        <f t="shared" si="97"/>
        <v>23</v>
      </c>
      <c r="Z103" s="16">
        <f t="shared" si="97"/>
        <v>24</v>
      </c>
      <c r="AA103" s="16">
        <f t="shared" si="97"/>
        <v>25</v>
      </c>
      <c r="AB103" s="16">
        <f t="shared" si="97"/>
        <v>27</v>
      </c>
      <c r="AC103" s="16">
        <f t="shared" si="97"/>
        <v>28</v>
      </c>
      <c r="AD103" s="16">
        <f t="shared" si="97"/>
        <v>29</v>
      </c>
      <c r="AE103" s="16">
        <f t="shared" si="97"/>
        <v>30</v>
      </c>
      <c r="AF103" s="16">
        <f t="shared" si="97"/>
        <v>31</v>
      </c>
      <c r="AG103" s="17">
        <f t="shared" si="97"/>
        <v>32</v>
      </c>
    </row>
    <row r="104" spans="1:33" s="14" customFormat="1" ht="15" customHeight="1">
      <c r="A104" s="1"/>
      <c r="B104" s="184"/>
      <c r="C104" s="20" t="s">
        <v>18</v>
      </c>
      <c r="D104" s="21">
        <f t="shared" ref="D104:AG104" si="98">D102+D103</f>
        <v>82</v>
      </c>
      <c r="E104" s="21">
        <f t="shared" si="98"/>
        <v>165</v>
      </c>
      <c r="F104" s="21">
        <f t="shared" si="98"/>
        <v>248</v>
      </c>
      <c r="G104" s="21">
        <f t="shared" si="98"/>
        <v>331</v>
      </c>
      <c r="H104" s="21">
        <f t="shared" si="98"/>
        <v>413</v>
      </c>
      <c r="I104" s="21">
        <f t="shared" si="98"/>
        <v>496</v>
      </c>
      <c r="J104" s="21">
        <f t="shared" si="98"/>
        <v>578</v>
      </c>
      <c r="K104" s="21">
        <f t="shared" si="98"/>
        <v>661</v>
      </c>
      <c r="L104" s="21">
        <f t="shared" si="98"/>
        <v>745</v>
      </c>
      <c r="M104" s="21">
        <f t="shared" si="98"/>
        <v>827</v>
      </c>
      <c r="N104" s="21">
        <f t="shared" si="98"/>
        <v>910</v>
      </c>
      <c r="O104" s="21">
        <f t="shared" si="98"/>
        <v>992</v>
      </c>
      <c r="P104" s="21">
        <f t="shared" si="98"/>
        <v>1075</v>
      </c>
      <c r="Q104" s="21">
        <f t="shared" si="98"/>
        <v>1158</v>
      </c>
      <c r="R104" s="21">
        <f t="shared" si="98"/>
        <v>1240</v>
      </c>
      <c r="S104" s="21">
        <f t="shared" si="98"/>
        <v>1323</v>
      </c>
      <c r="T104" s="21">
        <f t="shared" si="98"/>
        <v>1405</v>
      </c>
      <c r="U104" s="21">
        <f t="shared" si="98"/>
        <v>1489</v>
      </c>
      <c r="V104" s="21">
        <f t="shared" si="98"/>
        <v>1571</v>
      </c>
      <c r="W104" s="21">
        <f t="shared" si="98"/>
        <v>1653</v>
      </c>
      <c r="X104" s="21">
        <f t="shared" si="98"/>
        <v>1736</v>
      </c>
      <c r="Y104" s="21">
        <f t="shared" si="98"/>
        <v>1818</v>
      </c>
      <c r="Z104" s="21">
        <f t="shared" si="98"/>
        <v>1902</v>
      </c>
      <c r="AA104" s="21">
        <f t="shared" si="98"/>
        <v>1984</v>
      </c>
      <c r="AB104" s="21">
        <f t="shared" si="98"/>
        <v>2068</v>
      </c>
      <c r="AC104" s="21">
        <f t="shared" si="98"/>
        <v>2150</v>
      </c>
      <c r="AD104" s="21">
        <f t="shared" si="98"/>
        <v>2232</v>
      </c>
      <c r="AE104" s="21">
        <f t="shared" si="98"/>
        <v>2316</v>
      </c>
      <c r="AF104" s="21">
        <f t="shared" si="98"/>
        <v>2398</v>
      </c>
      <c r="AG104" s="22">
        <f t="shared" si="98"/>
        <v>2481</v>
      </c>
    </row>
    <row r="105" spans="1:33" s="14" customFormat="1" ht="15" customHeight="1" thickBot="1">
      <c r="A105" s="1"/>
      <c r="B105" s="187"/>
      <c r="C105" s="23" t="s">
        <v>14</v>
      </c>
      <c r="D105" s="24">
        <f t="shared" ref="D105:AG105" si="99">ROUND($B$101*D$5/30*6/100,0)</f>
        <v>64</v>
      </c>
      <c r="E105" s="24">
        <f t="shared" si="99"/>
        <v>127</v>
      </c>
      <c r="F105" s="24">
        <f t="shared" si="99"/>
        <v>191</v>
      </c>
      <c r="G105" s="24">
        <f t="shared" si="99"/>
        <v>254</v>
      </c>
      <c r="H105" s="24">
        <f t="shared" si="99"/>
        <v>318</v>
      </c>
      <c r="I105" s="24">
        <f t="shared" si="99"/>
        <v>382</v>
      </c>
      <c r="J105" s="24">
        <f t="shared" si="99"/>
        <v>445</v>
      </c>
      <c r="K105" s="24">
        <f t="shared" si="99"/>
        <v>509</v>
      </c>
      <c r="L105" s="24">
        <f t="shared" si="99"/>
        <v>572</v>
      </c>
      <c r="M105" s="24">
        <f t="shared" si="99"/>
        <v>636</v>
      </c>
      <c r="N105" s="24">
        <f t="shared" si="99"/>
        <v>700</v>
      </c>
      <c r="O105" s="24">
        <f t="shared" si="99"/>
        <v>763</v>
      </c>
      <c r="P105" s="24">
        <f t="shared" si="99"/>
        <v>827</v>
      </c>
      <c r="Q105" s="24">
        <f t="shared" si="99"/>
        <v>890</v>
      </c>
      <c r="R105" s="24">
        <f t="shared" si="99"/>
        <v>954</v>
      </c>
      <c r="S105" s="24">
        <f t="shared" si="99"/>
        <v>1018</v>
      </c>
      <c r="T105" s="24">
        <f t="shared" si="99"/>
        <v>1081</v>
      </c>
      <c r="U105" s="24">
        <f t="shared" si="99"/>
        <v>1145</v>
      </c>
      <c r="V105" s="24">
        <f t="shared" si="99"/>
        <v>1208</v>
      </c>
      <c r="W105" s="24">
        <f t="shared" si="99"/>
        <v>1272</v>
      </c>
      <c r="X105" s="24">
        <f t="shared" si="99"/>
        <v>1336</v>
      </c>
      <c r="Y105" s="24">
        <f t="shared" si="99"/>
        <v>1399</v>
      </c>
      <c r="Z105" s="24">
        <f t="shared" si="99"/>
        <v>1463</v>
      </c>
      <c r="AA105" s="24">
        <f t="shared" si="99"/>
        <v>1526</v>
      </c>
      <c r="AB105" s="24">
        <f t="shared" si="99"/>
        <v>1590</v>
      </c>
      <c r="AC105" s="24">
        <f t="shared" si="99"/>
        <v>1654</v>
      </c>
      <c r="AD105" s="24">
        <f t="shared" si="99"/>
        <v>1717</v>
      </c>
      <c r="AE105" s="24">
        <f t="shared" si="99"/>
        <v>1781</v>
      </c>
      <c r="AF105" s="24">
        <f t="shared" si="99"/>
        <v>1844</v>
      </c>
      <c r="AG105" s="25">
        <f t="shared" si="99"/>
        <v>1908</v>
      </c>
    </row>
    <row r="106" spans="1:33" s="14" customFormat="1" ht="15" customHeight="1">
      <c r="A106" s="1"/>
      <c r="B106" s="183">
        <v>33300</v>
      </c>
      <c r="C106" s="26" t="s">
        <v>15</v>
      </c>
      <c r="D106" s="27">
        <f t="shared" ref="D106:AG106" si="100">ROUND($B$106*D$5/30*$C$2*$D$2,0)+ROUND($B$106*D$5/30*$C$3*$D$2,0)</f>
        <v>24</v>
      </c>
      <c r="E106" s="27">
        <f t="shared" si="100"/>
        <v>48</v>
      </c>
      <c r="F106" s="27">
        <f t="shared" si="100"/>
        <v>74</v>
      </c>
      <c r="G106" s="27">
        <f t="shared" si="100"/>
        <v>98</v>
      </c>
      <c r="H106" s="27">
        <f t="shared" si="100"/>
        <v>122</v>
      </c>
      <c r="I106" s="27">
        <f t="shared" si="100"/>
        <v>146</v>
      </c>
      <c r="J106" s="27">
        <f t="shared" si="100"/>
        <v>171</v>
      </c>
      <c r="K106" s="27">
        <f t="shared" si="100"/>
        <v>196</v>
      </c>
      <c r="L106" s="27">
        <f t="shared" si="100"/>
        <v>220</v>
      </c>
      <c r="M106" s="27">
        <f t="shared" si="100"/>
        <v>244</v>
      </c>
      <c r="N106" s="27">
        <f t="shared" si="100"/>
        <v>268</v>
      </c>
      <c r="O106" s="27">
        <f t="shared" si="100"/>
        <v>293</v>
      </c>
      <c r="P106" s="27">
        <f t="shared" si="100"/>
        <v>318</v>
      </c>
      <c r="Q106" s="27">
        <f t="shared" si="100"/>
        <v>342</v>
      </c>
      <c r="R106" s="27">
        <f t="shared" si="100"/>
        <v>366</v>
      </c>
      <c r="S106" s="27">
        <f t="shared" si="100"/>
        <v>391</v>
      </c>
      <c r="T106" s="27">
        <f t="shared" si="100"/>
        <v>415</v>
      </c>
      <c r="U106" s="27">
        <f t="shared" si="100"/>
        <v>440</v>
      </c>
      <c r="V106" s="27">
        <f t="shared" si="100"/>
        <v>464</v>
      </c>
      <c r="W106" s="27">
        <f t="shared" si="100"/>
        <v>488</v>
      </c>
      <c r="X106" s="27">
        <f t="shared" si="100"/>
        <v>513</v>
      </c>
      <c r="Y106" s="27">
        <f t="shared" si="100"/>
        <v>537</v>
      </c>
      <c r="Z106" s="27">
        <f t="shared" si="100"/>
        <v>562</v>
      </c>
      <c r="AA106" s="27">
        <f t="shared" si="100"/>
        <v>586</v>
      </c>
      <c r="AB106" s="27">
        <f t="shared" si="100"/>
        <v>611</v>
      </c>
      <c r="AC106" s="27">
        <f t="shared" si="100"/>
        <v>635</v>
      </c>
      <c r="AD106" s="27">
        <f t="shared" si="100"/>
        <v>659</v>
      </c>
      <c r="AE106" s="27">
        <f t="shared" si="100"/>
        <v>684</v>
      </c>
      <c r="AF106" s="27">
        <f t="shared" si="100"/>
        <v>708</v>
      </c>
      <c r="AG106" s="28">
        <f t="shared" si="100"/>
        <v>733</v>
      </c>
    </row>
    <row r="107" spans="1:33" ht="15" customHeight="1">
      <c r="B107" s="184"/>
      <c r="C107" s="15" t="s">
        <v>11</v>
      </c>
      <c r="D107" s="16">
        <f t="shared" ref="D107:AG107" si="101">ROUND($B$106*D$5/30*$C$2*$E$2,0)+ROUND($B$106*D$5/30*$C$3*$E$2,0)</f>
        <v>86</v>
      </c>
      <c r="E107" s="16">
        <f t="shared" si="101"/>
        <v>171</v>
      </c>
      <c r="F107" s="16">
        <f t="shared" si="101"/>
        <v>256</v>
      </c>
      <c r="G107" s="16">
        <f t="shared" si="101"/>
        <v>342</v>
      </c>
      <c r="H107" s="16">
        <f t="shared" si="101"/>
        <v>428</v>
      </c>
      <c r="I107" s="16">
        <f t="shared" si="101"/>
        <v>513</v>
      </c>
      <c r="J107" s="16">
        <f t="shared" si="101"/>
        <v>598</v>
      </c>
      <c r="K107" s="16">
        <f t="shared" si="101"/>
        <v>684</v>
      </c>
      <c r="L107" s="16">
        <f t="shared" si="101"/>
        <v>769</v>
      </c>
      <c r="M107" s="16">
        <f t="shared" si="101"/>
        <v>855</v>
      </c>
      <c r="N107" s="16">
        <f t="shared" si="101"/>
        <v>940</v>
      </c>
      <c r="O107" s="16">
        <f t="shared" si="101"/>
        <v>1025</v>
      </c>
      <c r="P107" s="16">
        <f t="shared" si="101"/>
        <v>1111</v>
      </c>
      <c r="Q107" s="16">
        <f t="shared" si="101"/>
        <v>1197</v>
      </c>
      <c r="R107" s="16">
        <f t="shared" si="101"/>
        <v>1283</v>
      </c>
      <c r="S107" s="16">
        <f t="shared" si="101"/>
        <v>1367</v>
      </c>
      <c r="T107" s="16">
        <f t="shared" si="101"/>
        <v>1453</v>
      </c>
      <c r="U107" s="16">
        <f t="shared" si="101"/>
        <v>1539</v>
      </c>
      <c r="V107" s="16">
        <f t="shared" si="101"/>
        <v>1624</v>
      </c>
      <c r="W107" s="16">
        <f t="shared" si="101"/>
        <v>1709</v>
      </c>
      <c r="X107" s="16">
        <f t="shared" si="101"/>
        <v>1795</v>
      </c>
      <c r="Y107" s="16">
        <f t="shared" si="101"/>
        <v>1880</v>
      </c>
      <c r="Z107" s="16">
        <f t="shared" si="101"/>
        <v>1966</v>
      </c>
      <c r="AA107" s="16">
        <f t="shared" si="101"/>
        <v>2051</v>
      </c>
      <c r="AB107" s="16">
        <f t="shared" si="101"/>
        <v>2137</v>
      </c>
      <c r="AC107" s="16">
        <f t="shared" si="101"/>
        <v>2222</v>
      </c>
      <c r="AD107" s="16">
        <f t="shared" si="101"/>
        <v>2308</v>
      </c>
      <c r="AE107" s="16">
        <f t="shared" si="101"/>
        <v>2394</v>
      </c>
      <c r="AF107" s="16">
        <f t="shared" si="101"/>
        <v>2478</v>
      </c>
      <c r="AG107" s="17">
        <f t="shared" si="101"/>
        <v>2564</v>
      </c>
    </row>
    <row r="108" spans="1:33" s="19" customFormat="1" ht="15" customHeight="1">
      <c r="A108" s="1"/>
      <c r="B108" s="184"/>
      <c r="C108" s="18" t="s">
        <v>17</v>
      </c>
      <c r="D108" s="16">
        <f t="shared" ref="D108:AG108" si="102">ROUND($B$106*D$5/30*$C$4,0)</f>
        <v>1</v>
      </c>
      <c r="E108" s="16">
        <f t="shared" si="102"/>
        <v>2</v>
      </c>
      <c r="F108" s="16">
        <f t="shared" si="102"/>
        <v>3</v>
      </c>
      <c r="G108" s="16">
        <f t="shared" si="102"/>
        <v>4</v>
      </c>
      <c r="H108" s="16">
        <f t="shared" si="102"/>
        <v>6</v>
      </c>
      <c r="I108" s="16">
        <f t="shared" si="102"/>
        <v>7</v>
      </c>
      <c r="J108" s="16">
        <f t="shared" si="102"/>
        <v>8</v>
      </c>
      <c r="K108" s="16">
        <f t="shared" si="102"/>
        <v>9</v>
      </c>
      <c r="L108" s="16">
        <f t="shared" si="102"/>
        <v>10</v>
      </c>
      <c r="M108" s="16">
        <f t="shared" si="102"/>
        <v>11</v>
      </c>
      <c r="N108" s="16">
        <f t="shared" si="102"/>
        <v>12</v>
      </c>
      <c r="O108" s="16">
        <f t="shared" si="102"/>
        <v>13</v>
      </c>
      <c r="P108" s="16">
        <f t="shared" si="102"/>
        <v>14</v>
      </c>
      <c r="Q108" s="16">
        <f t="shared" si="102"/>
        <v>16</v>
      </c>
      <c r="R108" s="16">
        <f t="shared" si="102"/>
        <v>17</v>
      </c>
      <c r="S108" s="16">
        <f t="shared" si="102"/>
        <v>18</v>
      </c>
      <c r="T108" s="16">
        <f t="shared" si="102"/>
        <v>19</v>
      </c>
      <c r="U108" s="16">
        <f t="shared" si="102"/>
        <v>20</v>
      </c>
      <c r="V108" s="16">
        <f t="shared" si="102"/>
        <v>21</v>
      </c>
      <c r="W108" s="16">
        <f t="shared" si="102"/>
        <v>22</v>
      </c>
      <c r="X108" s="16">
        <f t="shared" si="102"/>
        <v>23</v>
      </c>
      <c r="Y108" s="16">
        <f t="shared" si="102"/>
        <v>24</v>
      </c>
      <c r="Z108" s="16">
        <f t="shared" si="102"/>
        <v>26</v>
      </c>
      <c r="AA108" s="16">
        <f t="shared" si="102"/>
        <v>27</v>
      </c>
      <c r="AB108" s="16">
        <f t="shared" si="102"/>
        <v>28</v>
      </c>
      <c r="AC108" s="16">
        <f t="shared" si="102"/>
        <v>29</v>
      </c>
      <c r="AD108" s="16">
        <f t="shared" si="102"/>
        <v>30</v>
      </c>
      <c r="AE108" s="16">
        <f t="shared" si="102"/>
        <v>31</v>
      </c>
      <c r="AF108" s="16">
        <f t="shared" si="102"/>
        <v>32</v>
      </c>
      <c r="AG108" s="17">
        <f t="shared" si="102"/>
        <v>33</v>
      </c>
    </row>
    <row r="109" spans="1:33" s="14" customFormat="1" ht="15" customHeight="1">
      <c r="A109" s="1"/>
      <c r="B109" s="184"/>
      <c r="C109" s="20" t="s">
        <v>18</v>
      </c>
      <c r="D109" s="21">
        <f t="shared" ref="D109:AG109" si="103">D107+D108</f>
        <v>87</v>
      </c>
      <c r="E109" s="21">
        <f t="shared" si="103"/>
        <v>173</v>
      </c>
      <c r="F109" s="21">
        <f t="shared" si="103"/>
        <v>259</v>
      </c>
      <c r="G109" s="21">
        <f t="shared" si="103"/>
        <v>346</v>
      </c>
      <c r="H109" s="21">
        <f t="shared" si="103"/>
        <v>434</v>
      </c>
      <c r="I109" s="21">
        <f t="shared" si="103"/>
        <v>520</v>
      </c>
      <c r="J109" s="21">
        <f t="shared" si="103"/>
        <v>606</v>
      </c>
      <c r="K109" s="21">
        <f t="shared" si="103"/>
        <v>693</v>
      </c>
      <c r="L109" s="21">
        <f t="shared" si="103"/>
        <v>779</v>
      </c>
      <c r="M109" s="21">
        <f t="shared" si="103"/>
        <v>866</v>
      </c>
      <c r="N109" s="21">
        <f t="shared" si="103"/>
        <v>952</v>
      </c>
      <c r="O109" s="21">
        <f t="shared" si="103"/>
        <v>1038</v>
      </c>
      <c r="P109" s="21">
        <f t="shared" si="103"/>
        <v>1125</v>
      </c>
      <c r="Q109" s="21">
        <f t="shared" si="103"/>
        <v>1213</v>
      </c>
      <c r="R109" s="21">
        <f t="shared" si="103"/>
        <v>1300</v>
      </c>
      <c r="S109" s="21">
        <f t="shared" si="103"/>
        <v>1385</v>
      </c>
      <c r="T109" s="21">
        <f t="shared" si="103"/>
        <v>1472</v>
      </c>
      <c r="U109" s="21">
        <f t="shared" si="103"/>
        <v>1559</v>
      </c>
      <c r="V109" s="21">
        <f t="shared" si="103"/>
        <v>1645</v>
      </c>
      <c r="W109" s="21">
        <f t="shared" si="103"/>
        <v>1731</v>
      </c>
      <c r="X109" s="21">
        <f t="shared" si="103"/>
        <v>1818</v>
      </c>
      <c r="Y109" s="21">
        <f t="shared" si="103"/>
        <v>1904</v>
      </c>
      <c r="Z109" s="21">
        <f t="shared" si="103"/>
        <v>1992</v>
      </c>
      <c r="AA109" s="21">
        <f t="shared" si="103"/>
        <v>2078</v>
      </c>
      <c r="AB109" s="21">
        <f t="shared" si="103"/>
        <v>2165</v>
      </c>
      <c r="AC109" s="21">
        <f t="shared" si="103"/>
        <v>2251</v>
      </c>
      <c r="AD109" s="21">
        <f t="shared" si="103"/>
        <v>2338</v>
      </c>
      <c r="AE109" s="21">
        <f t="shared" si="103"/>
        <v>2425</v>
      </c>
      <c r="AF109" s="21">
        <f t="shared" si="103"/>
        <v>2510</v>
      </c>
      <c r="AG109" s="22">
        <f t="shared" si="103"/>
        <v>2597</v>
      </c>
    </row>
    <row r="110" spans="1:33" s="14" customFormat="1" ht="15" customHeight="1" thickBot="1">
      <c r="A110" s="1"/>
      <c r="B110" s="185"/>
      <c r="C110" s="29" t="s">
        <v>23</v>
      </c>
      <c r="D110" s="30">
        <f t="shared" ref="D110:AG110" si="104">ROUND($B$106*D$5/30*6/100,0)</f>
        <v>67</v>
      </c>
      <c r="E110" s="30">
        <f t="shared" si="104"/>
        <v>133</v>
      </c>
      <c r="F110" s="30">
        <f t="shared" si="104"/>
        <v>200</v>
      </c>
      <c r="G110" s="30">
        <f t="shared" si="104"/>
        <v>266</v>
      </c>
      <c r="H110" s="30">
        <f t="shared" si="104"/>
        <v>333</v>
      </c>
      <c r="I110" s="30">
        <f t="shared" si="104"/>
        <v>400</v>
      </c>
      <c r="J110" s="30">
        <f t="shared" si="104"/>
        <v>466</v>
      </c>
      <c r="K110" s="30">
        <f t="shared" si="104"/>
        <v>533</v>
      </c>
      <c r="L110" s="30">
        <f t="shared" si="104"/>
        <v>599</v>
      </c>
      <c r="M110" s="30">
        <f t="shared" si="104"/>
        <v>666</v>
      </c>
      <c r="N110" s="30">
        <f t="shared" si="104"/>
        <v>733</v>
      </c>
      <c r="O110" s="30">
        <f t="shared" si="104"/>
        <v>799</v>
      </c>
      <c r="P110" s="30">
        <f t="shared" si="104"/>
        <v>866</v>
      </c>
      <c r="Q110" s="30">
        <f t="shared" si="104"/>
        <v>932</v>
      </c>
      <c r="R110" s="30">
        <f t="shared" si="104"/>
        <v>999</v>
      </c>
      <c r="S110" s="30">
        <f t="shared" si="104"/>
        <v>1066</v>
      </c>
      <c r="T110" s="30">
        <f t="shared" si="104"/>
        <v>1132</v>
      </c>
      <c r="U110" s="30">
        <f t="shared" si="104"/>
        <v>1199</v>
      </c>
      <c r="V110" s="30">
        <f t="shared" si="104"/>
        <v>1265</v>
      </c>
      <c r="W110" s="30">
        <f t="shared" si="104"/>
        <v>1332</v>
      </c>
      <c r="X110" s="30">
        <f t="shared" si="104"/>
        <v>1399</v>
      </c>
      <c r="Y110" s="30">
        <f t="shared" si="104"/>
        <v>1465</v>
      </c>
      <c r="Z110" s="30">
        <f t="shared" si="104"/>
        <v>1532</v>
      </c>
      <c r="AA110" s="30">
        <f t="shared" si="104"/>
        <v>1598</v>
      </c>
      <c r="AB110" s="30">
        <f t="shared" si="104"/>
        <v>1665</v>
      </c>
      <c r="AC110" s="30">
        <f t="shared" si="104"/>
        <v>1732</v>
      </c>
      <c r="AD110" s="30">
        <f t="shared" si="104"/>
        <v>1798</v>
      </c>
      <c r="AE110" s="30">
        <f t="shared" si="104"/>
        <v>1865</v>
      </c>
      <c r="AF110" s="30">
        <f t="shared" si="104"/>
        <v>1931</v>
      </c>
      <c r="AG110" s="31">
        <f t="shared" si="104"/>
        <v>1998</v>
      </c>
    </row>
    <row r="111" spans="1:33" s="14" customFormat="1" ht="15" customHeight="1">
      <c r="A111" s="1"/>
      <c r="B111" s="186">
        <v>34800</v>
      </c>
      <c r="C111" s="11" t="s">
        <v>24</v>
      </c>
      <c r="D111" s="12">
        <f t="shared" ref="D111:AG111" si="105">ROUND($B$111*D$5/30*$C$2*$D$2,0)+ROUND($B$111*D$5/30*$C$3*$D$2,0)</f>
        <v>25</v>
      </c>
      <c r="E111" s="12">
        <f t="shared" si="105"/>
        <v>51</v>
      </c>
      <c r="F111" s="12">
        <f t="shared" si="105"/>
        <v>77</v>
      </c>
      <c r="G111" s="12">
        <f t="shared" si="105"/>
        <v>102</v>
      </c>
      <c r="H111" s="12">
        <f t="shared" si="105"/>
        <v>128</v>
      </c>
      <c r="I111" s="12">
        <f t="shared" si="105"/>
        <v>153</v>
      </c>
      <c r="J111" s="12">
        <f t="shared" si="105"/>
        <v>178</v>
      </c>
      <c r="K111" s="12">
        <f t="shared" si="105"/>
        <v>205</v>
      </c>
      <c r="L111" s="12">
        <f t="shared" si="105"/>
        <v>230</v>
      </c>
      <c r="M111" s="12">
        <f t="shared" si="105"/>
        <v>255</v>
      </c>
      <c r="N111" s="12">
        <f t="shared" si="105"/>
        <v>281</v>
      </c>
      <c r="O111" s="12">
        <f t="shared" si="105"/>
        <v>306</v>
      </c>
      <c r="P111" s="12">
        <f t="shared" si="105"/>
        <v>332</v>
      </c>
      <c r="Q111" s="12">
        <f t="shared" si="105"/>
        <v>357</v>
      </c>
      <c r="R111" s="12">
        <f t="shared" si="105"/>
        <v>383</v>
      </c>
      <c r="S111" s="12">
        <f t="shared" si="105"/>
        <v>408</v>
      </c>
      <c r="T111" s="12">
        <f t="shared" si="105"/>
        <v>433</v>
      </c>
      <c r="U111" s="12">
        <f t="shared" si="105"/>
        <v>460</v>
      </c>
      <c r="V111" s="12">
        <f t="shared" si="105"/>
        <v>485</v>
      </c>
      <c r="W111" s="12">
        <f t="shared" si="105"/>
        <v>510</v>
      </c>
      <c r="X111" s="12">
        <f t="shared" si="105"/>
        <v>536</v>
      </c>
      <c r="Y111" s="12">
        <f t="shared" si="105"/>
        <v>561</v>
      </c>
      <c r="Z111" s="12">
        <f t="shared" si="105"/>
        <v>587</v>
      </c>
      <c r="AA111" s="12">
        <f t="shared" si="105"/>
        <v>613</v>
      </c>
      <c r="AB111" s="12">
        <f t="shared" si="105"/>
        <v>638</v>
      </c>
      <c r="AC111" s="12">
        <f t="shared" si="105"/>
        <v>663</v>
      </c>
      <c r="AD111" s="12">
        <f t="shared" si="105"/>
        <v>689</v>
      </c>
      <c r="AE111" s="12">
        <f t="shared" si="105"/>
        <v>715</v>
      </c>
      <c r="AF111" s="12">
        <f t="shared" si="105"/>
        <v>740</v>
      </c>
      <c r="AG111" s="13">
        <f t="shared" si="105"/>
        <v>766</v>
      </c>
    </row>
    <row r="112" spans="1:33" ht="15" customHeight="1">
      <c r="B112" s="184"/>
      <c r="C112" s="15" t="s">
        <v>21</v>
      </c>
      <c r="D112" s="16">
        <f t="shared" ref="D112:AG112" si="106">ROUND($B$111*D$5/30*$C$2*$E$2,0)+ROUND($B$111*D$5/30*$C$3*$E$2,0)</f>
        <v>89</v>
      </c>
      <c r="E112" s="16">
        <f t="shared" si="106"/>
        <v>178</v>
      </c>
      <c r="F112" s="16">
        <f t="shared" si="106"/>
        <v>268</v>
      </c>
      <c r="G112" s="16">
        <f t="shared" si="106"/>
        <v>357</v>
      </c>
      <c r="H112" s="16">
        <f t="shared" si="106"/>
        <v>447</v>
      </c>
      <c r="I112" s="16">
        <f t="shared" si="106"/>
        <v>536</v>
      </c>
      <c r="J112" s="16">
        <f t="shared" si="106"/>
        <v>625</v>
      </c>
      <c r="K112" s="16">
        <f t="shared" si="106"/>
        <v>715</v>
      </c>
      <c r="L112" s="16">
        <f t="shared" si="106"/>
        <v>804</v>
      </c>
      <c r="M112" s="16">
        <f t="shared" si="106"/>
        <v>893</v>
      </c>
      <c r="N112" s="16">
        <f t="shared" si="106"/>
        <v>982</v>
      </c>
      <c r="O112" s="16">
        <f t="shared" si="106"/>
        <v>1071</v>
      </c>
      <c r="P112" s="16">
        <f t="shared" si="106"/>
        <v>1162</v>
      </c>
      <c r="Q112" s="16">
        <f t="shared" si="106"/>
        <v>1251</v>
      </c>
      <c r="R112" s="16">
        <f t="shared" si="106"/>
        <v>1340</v>
      </c>
      <c r="S112" s="16">
        <f t="shared" si="106"/>
        <v>1429</v>
      </c>
      <c r="T112" s="16">
        <f t="shared" si="106"/>
        <v>1518</v>
      </c>
      <c r="U112" s="16">
        <f t="shared" si="106"/>
        <v>1608</v>
      </c>
      <c r="V112" s="16">
        <f t="shared" si="106"/>
        <v>1697</v>
      </c>
      <c r="W112" s="16">
        <f t="shared" si="106"/>
        <v>1786</v>
      </c>
      <c r="X112" s="16">
        <f t="shared" si="106"/>
        <v>1876</v>
      </c>
      <c r="Y112" s="16">
        <f t="shared" si="106"/>
        <v>1965</v>
      </c>
      <c r="Z112" s="16">
        <f t="shared" si="106"/>
        <v>2055</v>
      </c>
      <c r="AA112" s="16">
        <f t="shared" si="106"/>
        <v>2144</v>
      </c>
      <c r="AB112" s="16">
        <f t="shared" si="106"/>
        <v>2233</v>
      </c>
      <c r="AC112" s="16">
        <f t="shared" si="106"/>
        <v>2322</v>
      </c>
      <c r="AD112" s="16">
        <f t="shared" si="106"/>
        <v>2411</v>
      </c>
      <c r="AE112" s="16">
        <f t="shared" si="106"/>
        <v>2501</v>
      </c>
      <c r="AF112" s="16">
        <f t="shared" si="106"/>
        <v>2590</v>
      </c>
      <c r="AG112" s="17">
        <f t="shared" si="106"/>
        <v>2680</v>
      </c>
    </row>
    <row r="113" spans="1:33" s="19" customFormat="1" ht="15" customHeight="1">
      <c r="A113" s="1"/>
      <c r="B113" s="184"/>
      <c r="C113" s="18" t="s">
        <v>22</v>
      </c>
      <c r="D113" s="16">
        <f t="shared" ref="D113:AG113" si="107">ROUND($B$111*D$5/30*$C$4,0)</f>
        <v>1</v>
      </c>
      <c r="E113" s="16">
        <f t="shared" si="107"/>
        <v>2</v>
      </c>
      <c r="F113" s="16">
        <f t="shared" si="107"/>
        <v>3</v>
      </c>
      <c r="G113" s="16">
        <f t="shared" si="107"/>
        <v>5</v>
      </c>
      <c r="H113" s="16">
        <f t="shared" si="107"/>
        <v>6</v>
      </c>
      <c r="I113" s="16">
        <f t="shared" si="107"/>
        <v>7</v>
      </c>
      <c r="J113" s="16">
        <f t="shared" si="107"/>
        <v>8</v>
      </c>
      <c r="K113" s="16">
        <f t="shared" si="107"/>
        <v>9</v>
      </c>
      <c r="L113" s="16">
        <f t="shared" si="107"/>
        <v>10</v>
      </c>
      <c r="M113" s="16">
        <f t="shared" si="107"/>
        <v>12</v>
      </c>
      <c r="N113" s="16">
        <f t="shared" si="107"/>
        <v>13</v>
      </c>
      <c r="O113" s="16">
        <f t="shared" si="107"/>
        <v>14</v>
      </c>
      <c r="P113" s="16">
        <f t="shared" si="107"/>
        <v>15</v>
      </c>
      <c r="Q113" s="16">
        <f t="shared" si="107"/>
        <v>16</v>
      </c>
      <c r="R113" s="16">
        <f t="shared" si="107"/>
        <v>17</v>
      </c>
      <c r="S113" s="16">
        <f t="shared" si="107"/>
        <v>19</v>
      </c>
      <c r="T113" s="16">
        <f t="shared" si="107"/>
        <v>20</v>
      </c>
      <c r="U113" s="16">
        <f t="shared" si="107"/>
        <v>21</v>
      </c>
      <c r="V113" s="16">
        <f t="shared" si="107"/>
        <v>22</v>
      </c>
      <c r="W113" s="16">
        <f t="shared" si="107"/>
        <v>23</v>
      </c>
      <c r="X113" s="16">
        <f t="shared" si="107"/>
        <v>24</v>
      </c>
      <c r="Y113" s="16">
        <f t="shared" si="107"/>
        <v>26</v>
      </c>
      <c r="Z113" s="16">
        <f t="shared" si="107"/>
        <v>27</v>
      </c>
      <c r="AA113" s="16">
        <f t="shared" si="107"/>
        <v>28</v>
      </c>
      <c r="AB113" s="16">
        <f t="shared" si="107"/>
        <v>29</v>
      </c>
      <c r="AC113" s="16">
        <f t="shared" si="107"/>
        <v>30</v>
      </c>
      <c r="AD113" s="16">
        <f t="shared" si="107"/>
        <v>31</v>
      </c>
      <c r="AE113" s="16">
        <f t="shared" si="107"/>
        <v>32</v>
      </c>
      <c r="AF113" s="16">
        <f t="shared" si="107"/>
        <v>34</v>
      </c>
      <c r="AG113" s="17">
        <f t="shared" si="107"/>
        <v>35</v>
      </c>
    </row>
    <row r="114" spans="1:33" s="14" customFormat="1" ht="15" customHeight="1">
      <c r="A114" s="1"/>
      <c r="B114" s="184"/>
      <c r="C114" s="20" t="s">
        <v>20</v>
      </c>
      <c r="D114" s="21">
        <f t="shared" ref="D114:AG114" si="108">D112+D113</f>
        <v>90</v>
      </c>
      <c r="E114" s="21">
        <f t="shared" si="108"/>
        <v>180</v>
      </c>
      <c r="F114" s="21">
        <f t="shared" si="108"/>
        <v>271</v>
      </c>
      <c r="G114" s="21">
        <f t="shared" si="108"/>
        <v>362</v>
      </c>
      <c r="H114" s="21">
        <f t="shared" si="108"/>
        <v>453</v>
      </c>
      <c r="I114" s="21">
        <f t="shared" si="108"/>
        <v>543</v>
      </c>
      <c r="J114" s="21">
        <f t="shared" si="108"/>
        <v>633</v>
      </c>
      <c r="K114" s="21">
        <f t="shared" si="108"/>
        <v>724</v>
      </c>
      <c r="L114" s="21">
        <f t="shared" si="108"/>
        <v>814</v>
      </c>
      <c r="M114" s="21">
        <f t="shared" si="108"/>
        <v>905</v>
      </c>
      <c r="N114" s="21">
        <f t="shared" si="108"/>
        <v>995</v>
      </c>
      <c r="O114" s="21">
        <f t="shared" si="108"/>
        <v>1085</v>
      </c>
      <c r="P114" s="21">
        <f t="shared" si="108"/>
        <v>1177</v>
      </c>
      <c r="Q114" s="21">
        <f t="shared" si="108"/>
        <v>1267</v>
      </c>
      <c r="R114" s="21">
        <f t="shared" si="108"/>
        <v>1357</v>
      </c>
      <c r="S114" s="21">
        <f t="shared" si="108"/>
        <v>1448</v>
      </c>
      <c r="T114" s="21">
        <f t="shared" si="108"/>
        <v>1538</v>
      </c>
      <c r="U114" s="21">
        <f t="shared" si="108"/>
        <v>1629</v>
      </c>
      <c r="V114" s="21">
        <f t="shared" si="108"/>
        <v>1719</v>
      </c>
      <c r="W114" s="21">
        <f t="shared" si="108"/>
        <v>1809</v>
      </c>
      <c r="X114" s="21">
        <f t="shared" si="108"/>
        <v>1900</v>
      </c>
      <c r="Y114" s="21">
        <f t="shared" si="108"/>
        <v>1991</v>
      </c>
      <c r="Z114" s="21">
        <f t="shared" si="108"/>
        <v>2082</v>
      </c>
      <c r="AA114" s="21">
        <f t="shared" si="108"/>
        <v>2172</v>
      </c>
      <c r="AB114" s="21">
        <f t="shared" si="108"/>
        <v>2262</v>
      </c>
      <c r="AC114" s="21">
        <f t="shared" si="108"/>
        <v>2352</v>
      </c>
      <c r="AD114" s="21">
        <f t="shared" si="108"/>
        <v>2442</v>
      </c>
      <c r="AE114" s="21">
        <f t="shared" si="108"/>
        <v>2533</v>
      </c>
      <c r="AF114" s="21">
        <f t="shared" si="108"/>
        <v>2624</v>
      </c>
      <c r="AG114" s="22">
        <f t="shared" si="108"/>
        <v>2715</v>
      </c>
    </row>
    <row r="115" spans="1:33" s="14" customFormat="1" ht="15" customHeight="1" thickBot="1">
      <c r="A115" s="1"/>
      <c r="B115" s="187"/>
      <c r="C115" s="23" t="s">
        <v>23</v>
      </c>
      <c r="D115" s="24">
        <f t="shared" ref="D115:AG115" si="109">ROUND($B$111*D$5/30*6/100,0)</f>
        <v>70</v>
      </c>
      <c r="E115" s="24">
        <f t="shared" si="109"/>
        <v>139</v>
      </c>
      <c r="F115" s="24">
        <f t="shared" si="109"/>
        <v>209</v>
      </c>
      <c r="G115" s="24">
        <f t="shared" si="109"/>
        <v>278</v>
      </c>
      <c r="H115" s="24">
        <f t="shared" si="109"/>
        <v>348</v>
      </c>
      <c r="I115" s="24">
        <f t="shared" si="109"/>
        <v>418</v>
      </c>
      <c r="J115" s="24">
        <f t="shared" si="109"/>
        <v>487</v>
      </c>
      <c r="K115" s="24">
        <f t="shared" si="109"/>
        <v>557</v>
      </c>
      <c r="L115" s="24">
        <f t="shared" si="109"/>
        <v>626</v>
      </c>
      <c r="M115" s="24">
        <f t="shared" si="109"/>
        <v>696</v>
      </c>
      <c r="N115" s="24">
        <f t="shared" si="109"/>
        <v>766</v>
      </c>
      <c r="O115" s="24">
        <f t="shared" si="109"/>
        <v>835</v>
      </c>
      <c r="P115" s="24">
        <f t="shared" si="109"/>
        <v>905</v>
      </c>
      <c r="Q115" s="24">
        <f t="shared" si="109"/>
        <v>974</v>
      </c>
      <c r="R115" s="24">
        <f t="shared" si="109"/>
        <v>1044</v>
      </c>
      <c r="S115" s="24">
        <f t="shared" si="109"/>
        <v>1114</v>
      </c>
      <c r="T115" s="24">
        <f t="shared" si="109"/>
        <v>1183</v>
      </c>
      <c r="U115" s="24">
        <f t="shared" si="109"/>
        <v>1253</v>
      </c>
      <c r="V115" s="24">
        <f t="shared" si="109"/>
        <v>1322</v>
      </c>
      <c r="W115" s="24">
        <f t="shared" si="109"/>
        <v>1392</v>
      </c>
      <c r="X115" s="24">
        <f t="shared" si="109"/>
        <v>1462</v>
      </c>
      <c r="Y115" s="24">
        <f t="shared" si="109"/>
        <v>1531</v>
      </c>
      <c r="Z115" s="24">
        <f t="shared" si="109"/>
        <v>1601</v>
      </c>
      <c r="AA115" s="24">
        <f t="shared" si="109"/>
        <v>1670</v>
      </c>
      <c r="AB115" s="24">
        <f t="shared" si="109"/>
        <v>1740</v>
      </c>
      <c r="AC115" s="24">
        <f t="shared" si="109"/>
        <v>1810</v>
      </c>
      <c r="AD115" s="24">
        <f t="shared" si="109"/>
        <v>1879</v>
      </c>
      <c r="AE115" s="24">
        <f t="shared" si="109"/>
        <v>1949</v>
      </c>
      <c r="AF115" s="24">
        <f t="shared" si="109"/>
        <v>2018</v>
      </c>
      <c r="AG115" s="25">
        <f t="shared" si="109"/>
        <v>2088</v>
      </c>
    </row>
    <row r="116" spans="1:33" s="14" customFormat="1" ht="15" customHeight="1">
      <c r="A116" s="1"/>
      <c r="B116" s="183">
        <v>36300</v>
      </c>
      <c r="C116" s="26" t="s">
        <v>24</v>
      </c>
      <c r="D116" s="27">
        <f t="shared" ref="D116:AG116" si="110">ROUND($B$116*D$5/30*$C$2*$D$2,0)+ROUND($B$116*D$5/30*$C$3*$D$2,0)</f>
        <v>26</v>
      </c>
      <c r="E116" s="27">
        <f t="shared" si="110"/>
        <v>53</v>
      </c>
      <c r="F116" s="27">
        <f t="shared" si="110"/>
        <v>80</v>
      </c>
      <c r="G116" s="27">
        <f t="shared" si="110"/>
        <v>107</v>
      </c>
      <c r="H116" s="27">
        <f t="shared" si="110"/>
        <v>133</v>
      </c>
      <c r="I116" s="27">
        <f t="shared" si="110"/>
        <v>160</v>
      </c>
      <c r="J116" s="27">
        <f t="shared" si="110"/>
        <v>186</v>
      </c>
      <c r="K116" s="27">
        <f t="shared" si="110"/>
        <v>213</v>
      </c>
      <c r="L116" s="27">
        <f t="shared" si="110"/>
        <v>240</v>
      </c>
      <c r="M116" s="27">
        <f t="shared" si="110"/>
        <v>266</v>
      </c>
      <c r="N116" s="27">
        <f t="shared" si="110"/>
        <v>293</v>
      </c>
      <c r="O116" s="27">
        <f t="shared" si="110"/>
        <v>319</v>
      </c>
      <c r="P116" s="27">
        <f t="shared" si="110"/>
        <v>346</v>
      </c>
      <c r="Q116" s="27">
        <f t="shared" si="110"/>
        <v>373</v>
      </c>
      <c r="R116" s="27">
        <f t="shared" si="110"/>
        <v>399</v>
      </c>
      <c r="S116" s="27">
        <f t="shared" si="110"/>
        <v>426</v>
      </c>
      <c r="T116" s="27">
        <f t="shared" si="110"/>
        <v>452</v>
      </c>
      <c r="U116" s="27">
        <f t="shared" si="110"/>
        <v>480</v>
      </c>
      <c r="V116" s="27">
        <f t="shared" si="110"/>
        <v>506</v>
      </c>
      <c r="W116" s="27">
        <f t="shared" si="110"/>
        <v>532</v>
      </c>
      <c r="X116" s="27">
        <f t="shared" si="110"/>
        <v>559</v>
      </c>
      <c r="Y116" s="27">
        <f t="shared" si="110"/>
        <v>585</v>
      </c>
      <c r="Z116" s="27">
        <f t="shared" si="110"/>
        <v>613</v>
      </c>
      <c r="AA116" s="27">
        <f t="shared" si="110"/>
        <v>639</v>
      </c>
      <c r="AB116" s="27">
        <f t="shared" si="110"/>
        <v>666</v>
      </c>
      <c r="AC116" s="27">
        <f t="shared" si="110"/>
        <v>692</v>
      </c>
      <c r="AD116" s="27">
        <f t="shared" si="110"/>
        <v>718</v>
      </c>
      <c r="AE116" s="27">
        <f t="shared" si="110"/>
        <v>746</v>
      </c>
      <c r="AF116" s="27">
        <f t="shared" si="110"/>
        <v>772</v>
      </c>
      <c r="AG116" s="28">
        <f t="shared" si="110"/>
        <v>799</v>
      </c>
    </row>
    <row r="117" spans="1:33" ht="15" customHeight="1">
      <c r="B117" s="184"/>
      <c r="C117" s="15" t="s">
        <v>21</v>
      </c>
      <c r="D117" s="16">
        <f t="shared" ref="D117:AG117" si="111">ROUND($B$116*D$5/30*$C$2*$E$2,0)+ROUND($B$116*D$5/30*$C$3*$E$2,0)</f>
        <v>93</v>
      </c>
      <c r="E117" s="16">
        <f t="shared" si="111"/>
        <v>186</v>
      </c>
      <c r="F117" s="16">
        <f t="shared" si="111"/>
        <v>279</v>
      </c>
      <c r="G117" s="16">
        <f t="shared" si="111"/>
        <v>373</v>
      </c>
      <c r="H117" s="16">
        <f t="shared" si="111"/>
        <v>466</v>
      </c>
      <c r="I117" s="16">
        <f t="shared" si="111"/>
        <v>559</v>
      </c>
      <c r="J117" s="16">
        <f t="shared" si="111"/>
        <v>652</v>
      </c>
      <c r="K117" s="16">
        <f t="shared" si="111"/>
        <v>746</v>
      </c>
      <c r="L117" s="16">
        <f t="shared" si="111"/>
        <v>838</v>
      </c>
      <c r="M117" s="16">
        <f t="shared" si="111"/>
        <v>932</v>
      </c>
      <c r="N117" s="16">
        <f t="shared" si="111"/>
        <v>1025</v>
      </c>
      <c r="O117" s="16">
        <f t="shared" si="111"/>
        <v>1118</v>
      </c>
      <c r="P117" s="16">
        <f t="shared" si="111"/>
        <v>1211</v>
      </c>
      <c r="Q117" s="16">
        <f t="shared" si="111"/>
        <v>1305</v>
      </c>
      <c r="R117" s="16">
        <f t="shared" si="111"/>
        <v>1398</v>
      </c>
      <c r="S117" s="16">
        <f t="shared" si="111"/>
        <v>1491</v>
      </c>
      <c r="T117" s="16">
        <f t="shared" si="111"/>
        <v>1584</v>
      </c>
      <c r="U117" s="16">
        <f t="shared" si="111"/>
        <v>1677</v>
      </c>
      <c r="V117" s="16">
        <f t="shared" si="111"/>
        <v>1770</v>
      </c>
      <c r="W117" s="16">
        <f t="shared" si="111"/>
        <v>1863</v>
      </c>
      <c r="X117" s="16">
        <f t="shared" si="111"/>
        <v>1957</v>
      </c>
      <c r="Y117" s="16">
        <f t="shared" si="111"/>
        <v>2049</v>
      </c>
      <c r="Z117" s="16">
        <f t="shared" si="111"/>
        <v>2143</v>
      </c>
      <c r="AA117" s="16">
        <f t="shared" si="111"/>
        <v>2236</v>
      </c>
      <c r="AB117" s="16">
        <f t="shared" si="111"/>
        <v>2330</v>
      </c>
      <c r="AC117" s="16">
        <f t="shared" si="111"/>
        <v>2422</v>
      </c>
      <c r="AD117" s="16">
        <f t="shared" si="111"/>
        <v>2516</v>
      </c>
      <c r="AE117" s="16">
        <f t="shared" si="111"/>
        <v>2609</v>
      </c>
      <c r="AF117" s="16">
        <f t="shared" si="111"/>
        <v>2702</v>
      </c>
      <c r="AG117" s="17">
        <f t="shared" si="111"/>
        <v>2795</v>
      </c>
    </row>
    <row r="118" spans="1:33" s="19" customFormat="1" ht="15" customHeight="1">
      <c r="A118" s="1"/>
      <c r="B118" s="184"/>
      <c r="C118" s="18" t="s">
        <v>22</v>
      </c>
      <c r="D118" s="16">
        <f t="shared" ref="D118:AG118" si="112">ROUND($B$116*D$5/30*$C$4,0)</f>
        <v>1</v>
      </c>
      <c r="E118" s="16">
        <f t="shared" si="112"/>
        <v>2</v>
      </c>
      <c r="F118" s="16">
        <f t="shared" si="112"/>
        <v>4</v>
      </c>
      <c r="G118" s="16">
        <f t="shared" si="112"/>
        <v>5</v>
      </c>
      <c r="H118" s="16">
        <f t="shared" si="112"/>
        <v>6</v>
      </c>
      <c r="I118" s="16">
        <f t="shared" si="112"/>
        <v>7</v>
      </c>
      <c r="J118" s="16">
        <f t="shared" si="112"/>
        <v>8</v>
      </c>
      <c r="K118" s="16">
        <f t="shared" si="112"/>
        <v>10</v>
      </c>
      <c r="L118" s="16">
        <f t="shared" si="112"/>
        <v>11</v>
      </c>
      <c r="M118" s="16">
        <f t="shared" si="112"/>
        <v>12</v>
      </c>
      <c r="N118" s="16">
        <f t="shared" si="112"/>
        <v>13</v>
      </c>
      <c r="O118" s="16">
        <f t="shared" si="112"/>
        <v>15</v>
      </c>
      <c r="P118" s="16">
        <f t="shared" si="112"/>
        <v>16</v>
      </c>
      <c r="Q118" s="16">
        <f t="shared" si="112"/>
        <v>17</v>
      </c>
      <c r="R118" s="16">
        <f t="shared" si="112"/>
        <v>18</v>
      </c>
      <c r="S118" s="16">
        <f t="shared" si="112"/>
        <v>19</v>
      </c>
      <c r="T118" s="16">
        <f t="shared" si="112"/>
        <v>21</v>
      </c>
      <c r="U118" s="16">
        <f t="shared" si="112"/>
        <v>22</v>
      </c>
      <c r="V118" s="16">
        <f t="shared" si="112"/>
        <v>23</v>
      </c>
      <c r="W118" s="16">
        <f t="shared" si="112"/>
        <v>24</v>
      </c>
      <c r="X118" s="16">
        <f t="shared" si="112"/>
        <v>25</v>
      </c>
      <c r="Y118" s="16">
        <f t="shared" si="112"/>
        <v>27</v>
      </c>
      <c r="Z118" s="16">
        <f t="shared" si="112"/>
        <v>28</v>
      </c>
      <c r="AA118" s="16">
        <f t="shared" si="112"/>
        <v>29</v>
      </c>
      <c r="AB118" s="16">
        <f t="shared" si="112"/>
        <v>30</v>
      </c>
      <c r="AC118" s="16">
        <f t="shared" si="112"/>
        <v>31</v>
      </c>
      <c r="AD118" s="16">
        <f t="shared" si="112"/>
        <v>33</v>
      </c>
      <c r="AE118" s="16">
        <f t="shared" si="112"/>
        <v>34</v>
      </c>
      <c r="AF118" s="16">
        <f t="shared" si="112"/>
        <v>35</v>
      </c>
      <c r="AG118" s="17">
        <f t="shared" si="112"/>
        <v>36</v>
      </c>
    </row>
    <row r="119" spans="1:33" s="14" customFormat="1" ht="15" customHeight="1">
      <c r="A119" s="1"/>
      <c r="B119" s="184"/>
      <c r="C119" s="20" t="s">
        <v>20</v>
      </c>
      <c r="D119" s="21">
        <f t="shared" ref="D119:AG119" si="113">D117+D118</f>
        <v>94</v>
      </c>
      <c r="E119" s="21">
        <f t="shared" si="113"/>
        <v>188</v>
      </c>
      <c r="F119" s="21">
        <f t="shared" si="113"/>
        <v>283</v>
      </c>
      <c r="G119" s="21">
        <f t="shared" si="113"/>
        <v>378</v>
      </c>
      <c r="H119" s="21">
        <f t="shared" si="113"/>
        <v>472</v>
      </c>
      <c r="I119" s="21">
        <f t="shared" si="113"/>
        <v>566</v>
      </c>
      <c r="J119" s="21">
        <f t="shared" si="113"/>
        <v>660</v>
      </c>
      <c r="K119" s="21">
        <f t="shared" si="113"/>
        <v>756</v>
      </c>
      <c r="L119" s="21">
        <f t="shared" si="113"/>
        <v>849</v>
      </c>
      <c r="M119" s="21">
        <f t="shared" si="113"/>
        <v>944</v>
      </c>
      <c r="N119" s="21">
        <f t="shared" si="113"/>
        <v>1038</v>
      </c>
      <c r="O119" s="21">
        <f t="shared" si="113"/>
        <v>1133</v>
      </c>
      <c r="P119" s="21">
        <f t="shared" si="113"/>
        <v>1227</v>
      </c>
      <c r="Q119" s="21">
        <f t="shared" si="113"/>
        <v>1322</v>
      </c>
      <c r="R119" s="21">
        <f t="shared" si="113"/>
        <v>1416</v>
      </c>
      <c r="S119" s="21">
        <f t="shared" si="113"/>
        <v>1510</v>
      </c>
      <c r="T119" s="21">
        <f t="shared" si="113"/>
        <v>1605</v>
      </c>
      <c r="U119" s="21">
        <f t="shared" si="113"/>
        <v>1699</v>
      </c>
      <c r="V119" s="21">
        <f t="shared" si="113"/>
        <v>1793</v>
      </c>
      <c r="W119" s="21">
        <f t="shared" si="113"/>
        <v>1887</v>
      </c>
      <c r="X119" s="21">
        <f t="shared" si="113"/>
        <v>1982</v>
      </c>
      <c r="Y119" s="21">
        <f t="shared" si="113"/>
        <v>2076</v>
      </c>
      <c r="Z119" s="21">
        <f t="shared" si="113"/>
        <v>2171</v>
      </c>
      <c r="AA119" s="21">
        <f t="shared" si="113"/>
        <v>2265</v>
      </c>
      <c r="AB119" s="21">
        <f t="shared" si="113"/>
        <v>2360</v>
      </c>
      <c r="AC119" s="21">
        <f t="shared" si="113"/>
        <v>2453</v>
      </c>
      <c r="AD119" s="21">
        <f t="shared" si="113"/>
        <v>2549</v>
      </c>
      <c r="AE119" s="21">
        <f t="shared" si="113"/>
        <v>2643</v>
      </c>
      <c r="AF119" s="21">
        <f t="shared" si="113"/>
        <v>2737</v>
      </c>
      <c r="AG119" s="22">
        <f t="shared" si="113"/>
        <v>2831</v>
      </c>
    </row>
    <row r="120" spans="1:33" s="14" customFormat="1" ht="15" customHeight="1" thickBot="1">
      <c r="A120" s="1"/>
      <c r="B120" s="185"/>
      <c r="C120" s="29" t="s">
        <v>23</v>
      </c>
      <c r="D120" s="30">
        <f t="shared" ref="D120:AG120" si="114">ROUND($B$116*D$5/30*6/100,0)</f>
        <v>73</v>
      </c>
      <c r="E120" s="30">
        <f t="shared" si="114"/>
        <v>145</v>
      </c>
      <c r="F120" s="30">
        <f t="shared" si="114"/>
        <v>218</v>
      </c>
      <c r="G120" s="30">
        <f t="shared" si="114"/>
        <v>290</v>
      </c>
      <c r="H120" s="30">
        <f t="shared" si="114"/>
        <v>363</v>
      </c>
      <c r="I120" s="30">
        <f t="shared" si="114"/>
        <v>436</v>
      </c>
      <c r="J120" s="30">
        <f t="shared" si="114"/>
        <v>508</v>
      </c>
      <c r="K120" s="30">
        <f t="shared" si="114"/>
        <v>581</v>
      </c>
      <c r="L120" s="30">
        <f t="shared" si="114"/>
        <v>653</v>
      </c>
      <c r="M120" s="30">
        <f t="shared" si="114"/>
        <v>726</v>
      </c>
      <c r="N120" s="30">
        <f t="shared" si="114"/>
        <v>799</v>
      </c>
      <c r="O120" s="30">
        <f t="shared" si="114"/>
        <v>871</v>
      </c>
      <c r="P120" s="30">
        <f t="shared" si="114"/>
        <v>944</v>
      </c>
      <c r="Q120" s="30">
        <f t="shared" si="114"/>
        <v>1016</v>
      </c>
      <c r="R120" s="30">
        <f t="shared" si="114"/>
        <v>1089</v>
      </c>
      <c r="S120" s="30">
        <f t="shared" si="114"/>
        <v>1162</v>
      </c>
      <c r="T120" s="30">
        <f t="shared" si="114"/>
        <v>1234</v>
      </c>
      <c r="U120" s="30">
        <f t="shared" si="114"/>
        <v>1307</v>
      </c>
      <c r="V120" s="30">
        <f t="shared" si="114"/>
        <v>1379</v>
      </c>
      <c r="W120" s="30">
        <f t="shared" si="114"/>
        <v>1452</v>
      </c>
      <c r="X120" s="30">
        <f t="shared" si="114"/>
        <v>1525</v>
      </c>
      <c r="Y120" s="30">
        <f t="shared" si="114"/>
        <v>1597</v>
      </c>
      <c r="Z120" s="30">
        <f t="shared" si="114"/>
        <v>1670</v>
      </c>
      <c r="AA120" s="30">
        <f t="shared" si="114"/>
        <v>1742</v>
      </c>
      <c r="AB120" s="30">
        <f t="shared" si="114"/>
        <v>1815</v>
      </c>
      <c r="AC120" s="30">
        <f t="shared" si="114"/>
        <v>1888</v>
      </c>
      <c r="AD120" s="30">
        <f t="shared" si="114"/>
        <v>1960</v>
      </c>
      <c r="AE120" s="30">
        <f t="shared" si="114"/>
        <v>2033</v>
      </c>
      <c r="AF120" s="30">
        <f t="shared" si="114"/>
        <v>2105</v>
      </c>
      <c r="AG120" s="31">
        <f t="shared" si="114"/>
        <v>2178</v>
      </c>
    </row>
    <row r="121" spans="1:33" s="14" customFormat="1" ht="15" customHeight="1">
      <c r="A121" s="1"/>
      <c r="B121" s="186">
        <v>38200</v>
      </c>
      <c r="C121" s="11" t="s">
        <v>24</v>
      </c>
      <c r="D121" s="12">
        <f t="shared" ref="D121:AG121" si="115">ROUND($B$121*D$5/30*$C$2*$D$2,0)+ROUND($B$121*D$5/30*$C$3*$D$2,0)</f>
        <v>28</v>
      </c>
      <c r="E121" s="12">
        <f t="shared" si="115"/>
        <v>56</v>
      </c>
      <c r="F121" s="12">
        <f t="shared" si="115"/>
        <v>84</v>
      </c>
      <c r="G121" s="12">
        <f t="shared" si="115"/>
        <v>112</v>
      </c>
      <c r="H121" s="12">
        <f t="shared" si="115"/>
        <v>140</v>
      </c>
      <c r="I121" s="12">
        <f t="shared" si="115"/>
        <v>168</v>
      </c>
      <c r="J121" s="12">
        <f t="shared" si="115"/>
        <v>196</v>
      </c>
      <c r="K121" s="12">
        <f t="shared" si="115"/>
        <v>224</v>
      </c>
      <c r="L121" s="12">
        <f t="shared" si="115"/>
        <v>252</v>
      </c>
      <c r="M121" s="12">
        <f t="shared" si="115"/>
        <v>280</v>
      </c>
      <c r="N121" s="12">
        <f t="shared" si="115"/>
        <v>308</v>
      </c>
      <c r="O121" s="12">
        <f t="shared" si="115"/>
        <v>337</v>
      </c>
      <c r="P121" s="12">
        <f t="shared" si="115"/>
        <v>364</v>
      </c>
      <c r="Q121" s="12">
        <f t="shared" si="115"/>
        <v>393</v>
      </c>
      <c r="R121" s="12">
        <f t="shared" si="115"/>
        <v>420</v>
      </c>
      <c r="S121" s="12">
        <f t="shared" si="115"/>
        <v>448</v>
      </c>
      <c r="T121" s="12">
        <f t="shared" si="115"/>
        <v>476</v>
      </c>
      <c r="U121" s="12">
        <f t="shared" si="115"/>
        <v>504</v>
      </c>
      <c r="V121" s="12">
        <f t="shared" si="115"/>
        <v>532</v>
      </c>
      <c r="W121" s="12">
        <f t="shared" si="115"/>
        <v>560</v>
      </c>
      <c r="X121" s="12">
        <f t="shared" si="115"/>
        <v>588</v>
      </c>
      <c r="Y121" s="12">
        <f t="shared" si="115"/>
        <v>616</v>
      </c>
      <c r="Z121" s="12">
        <f t="shared" si="115"/>
        <v>645</v>
      </c>
      <c r="AA121" s="12">
        <f t="shared" si="115"/>
        <v>672</v>
      </c>
      <c r="AB121" s="12">
        <f t="shared" si="115"/>
        <v>701</v>
      </c>
      <c r="AC121" s="12">
        <f t="shared" si="115"/>
        <v>728</v>
      </c>
      <c r="AD121" s="12">
        <f t="shared" si="115"/>
        <v>757</v>
      </c>
      <c r="AE121" s="12">
        <f t="shared" si="115"/>
        <v>784</v>
      </c>
      <c r="AF121" s="12">
        <f t="shared" si="115"/>
        <v>813</v>
      </c>
      <c r="AG121" s="13">
        <f t="shared" si="115"/>
        <v>840</v>
      </c>
    </row>
    <row r="122" spans="1:33" ht="15" customHeight="1">
      <c r="B122" s="184"/>
      <c r="C122" s="15" t="s">
        <v>21</v>
      </c>
      <c r="D122" s="16">
        <f t="shared" ref="D122:AG122" si="116">ROUND($B$121*D$5/30*$C$2*$E$2,0)+ROUND($B$121*D$5/30*$C$3*$E$2,0)</f>
        <v>98</v>
      </c>
      <c r="E122" s="16">
        <f t="shared" si="116"/>
        <v>196</v>
      </c>
      <c r="F122" s="16">
        <f t="shared" si="116"/>
        <v>294</v>
      </c>
      <c r="G122" s="16">
        <f t="shared" si="116"/>
        <v>393</v>
      </c>
      <c r="H122" s="16">
        <f t="shared" si="116"/>
        <v>491</v>
      </c>
      <c r="I122" s="16">
        <f t="shared" si="116"/>
        <v>588</v>
      </c>
      <c r="J122" s="16">
        <f t="shared" si="116"/>
        <v>686</v>
      </c>
      <c r="K122" s="16">
        <f t="shared" si="116"/>
        <v>784</v>
      </c>
      <c r="L122" s="16">
        <f t="shared" si="116"/>
        <v>882</v>
      </c>
      <c r="M122" s="16">
        <f t="shared" si="116"/>
        <v>980</v>
      </c>
      <c r="N122" s="16">
        <f t="shared" si="116"/>
        <v>1078</v>
      </c>
      <c r="O122" s="16">
        <f t="shared" si="116"/>
        <v>1177</v>
      </c>
      <c r="P122" s="16">
        <f t="shared" si="116"/>
        <v>1275</v>
      </c>
      <c r="Q122" s="16">
        <f t="shared" si="116"/>
        <v>1373</v>
      </c>
      <c r="R122" s="16">
        <f t="shared" si="116"/>
        <v>1471</v>
      </c>
      <c r="S122" s="16">
        <f t="shared" si="116"/>
        <v>1569</v>
      </c>
      <c r="T122" s="16">
        <f t="shared" si="116"/>
        <v>1667</v>
      </c>
      <c r="U122" s="16">
        <f t="shared" si="116"/>
        <v>1764</v>
      </c>
      <c r="V122" s="16">
        <f t="shared" si="116"/>
        <v>1863</v>
      </c>
      <c r="W122" s="16">
        <f t="shared" si="116"/>
        <v>1961</v>
      </c>
      <c r="X122" s="16">
        <f t="shared" si="116"/>
        <v>2059</v>
      </c>
      <c r="Y122" s="16">
        <f t="shared" si="116"/>
        <v>2157</v>
      </c>
      <c r="Z122" s="16">
        <f t="shared" si="116"/>
        <v>2255</v>
      </c>
      <c r="AA122" s="16">
        <f t="shared" si="116"/>
        <v>2353</v>
      </c>
      <c r="AB122" s="16">
        <f t="shared" si="116"/>
        <v>2451</v>
      </c>
      <c r="AC122" s="16">
        <f t="shared" si="116"/>
        <v>2549</v>
      </c>
      <c r="AD122" s="16">
        <f t="shared" si="116"/>
        <v>2648</v>
      </c>
      <c r="AE122" s="16">
        <f t="shared" si="116"/>
        <v>2746</v>
      </c>
      <c r="AF122" s="16">
        <f t="shared" si="116"/>
        <v>2843</v>
      </c>
      <c r="AG122" s="17">
        <f t="shared" si="116"/>
        <v>2941</v>
      </c>
    </row>
    <row r="123" spans="1:33" s="19" customFormat="1" ht="15" customHeight="1">
      <c r="A123" s="1"/>
      <c r="B123" s="184"/>
      <c r="C123" s="18" t="s">
        <v>22</v>
      </c>
      <c r="D123" s="16">
        <f t="shared" ref="D123:AG123" si="117">ROUND($B$121*D$5/30*$C$4,0)</f>
        <v>1</v>
      </c>
      <c r="E123" s="16">
        <f t="shared" si="117"/>
        <v>3</v>
      </c>
      <c r="F123" s="16">
        <f t="shared" si="117"/>
        <v>4</v>
      </c>
      <c r="G123" s="16">
        <f t="shared" si="117"/>
        <v>5</v>
      </c>
      <c r="H123" s="16">
        <f t="shared" si="117"/>
        <v>6</v>
      </c>
      <c r="I123" s="16">
        <f t="shared" si="117"/>
        <v>8</v>
      </c>
      <c r="J123" s="16">
        <f t="shared" si="117"/>
        <v>9</v>
      </c>
      <c r="K123" s="16">
        <f t="shared" si="117"/>
        <v>10</v>
      </c>
      <c r="L123" s="16">
        <f t="shared" si="117"/>
        <v>11</v>
      </c>
      <c r="M123" s="16">
        <f t="shared" si="117"/>
        <v>13</v>
      </c>
      <c r="N123" s="16">
        <f t="shared" si="117"/>
        <v>14</v>
      </c>
      <c r="O123" s="16">
        <f t="shared" si="117"/>
        <v>15</v>
      </c>
      <c r="P123" s="16">
        <f t="shared" si="117"/>
        <v>17</v>
      </c>
      <c r="Q123" s="16">
        <f t="shared" si="117"/>
        <v>18</v>
      </c>
      <c r="R123" s="16">
        <f t="shared" si="117"/>
        <v>19</v>
      </c>
      <c r="S123" s="16">
        <f t="shared" si="117"/>
        <v>20</v>
      </c>
      <c r="T123" s="16">
        <f t="shared" si="117"/>
        <v>22</v>
      </c>
      <c r="U123" s="16">
        <f t="shared" si="117"/>
        <v>23</v>
      </c>
      <c r="V123" s="16">
        <f t="shared" si="117"/>
        <v>24</v>
      </c>
      <c r="W123" s="16">
        <f t="shared" si="117"/>
        <v>25</v>
      </c>
      <c r="X123" s="16">
        <f t="shared" si="117"/>
        <v>27</v>
      </c>
      <c r="Y123" s="16">
        <f t="shared" si="117"/>
        <v>28</v>
      </c>
      <c r="Z123" s="16">
        <f t="shared" si="117"/>
        <v>29</v>
      </c>
      <c r="AA123" s="16">
        <f t="shared" si="117"/>
        <v>31</v>
      </c>
      <c r="AB123" s="16">
        <f t="shared" si="117"/>
        <v>32</v>
      </c>
      <c r="AC123" s="16">
        <f t="shared" si="117"/>
        <v>33</v>
      </c>
      <c r="AD123" s="16">
        <f t="shared" si="117"/>
        <v>34</v>
      </c>
      <c r="AE123" s="16">
        <f t="shared" si="117"/>
        <v>36</v>
      </c>
      <c r="AF123" s="16">
        <f t="shared" si="117"/>
        <v>37</v>
      </c>
      <c r="AG123" s="17">
        <f t="shared" si="117"/>
        <v>38</v>
      </c>
    </row>
    <row r="124" spans="1:33" s="14" customFormat="1" ht="15" customHeight="1">
      <c r="A124" s="1"/>
      <c r="B124" s="184"/>
      <c r="C124" s="20" t="s">
        <v>20</v>
      </c>
      <c r="D124" s="21">
        <f t="shared" ref="D124:AG124" si="118">D122+D123</f>
        <v>99</v>
      </c>
      <c r="E124" s="21">
        <f t="shared" si="118"/>
        <v>199</v>
      </c>
      <c r="F124" s="21">
        <f t="shared" si="118"/>
        <v>298</v>
      </c>
      <c r="G124" s="21">
        <f t="shared" si="118"/>
        <v>398</v>
      </c>
      <c r="H124" s="21">
        <f t="shared" si="118"/>
        <v>497</v>
      </c>
      <c r="I124" s="21">
        <f t="shared" si="118"/>
        <v>596</v>
      </c>
      <c r="J124" s="21">
        <f t="shared" si="118"/>
        <v>695</v>
      </c>
      <c r="K124" s="21">
        <f t="shared" si="118"/>
        <v>794</v>
      </c>
      <c r="L124" s="21">
        <f t="shared" si="118"/>
        <v>893</v>
      </c>
      <c r="M124" s="21">
        <f t="shared" si="118"/>
        <v>993</v>
      </c>
      <c r="N124" s="21">
        <f t="shared" si="118"/>
        <v>1092</v>
      </c>
      <c r="O124" s="21">
        <f t="shared" si="118"/>
        <v>1192</v>
      </c>
      <c r="P124" s="21">
        <f t="shared" si="118"/>
        <v>1292</v>
      </c>
      <c r="Q124" s="21">
        <f t="shared" si="118"/>
        <v>1391</v>
      </c>
      <c r="R124" s="21">
        <f t="shared" si="118"/>
        <v>1490</v>
      </c>
      <c r="S124" s="21">
        <f t="shared" si="118"/>
        <v>1589</v>
      </c>
      <c r="T124" s="21">
        <f t="shared" si="118"/>
        <v>1689</v>
      </c>
      <c r="U124" s="21">
        <f t="shared" si="118"/>
        <v>1787</v>
      </c>
      <c r="V124" s="21">
        <f t="shared" si="118"/>
        <v>1887</v>
      </c>
      <c r="W124" s="21">
        <f t="shared" si="118"/>
        <v>1986</v>
      </c>
      <c r="X124" s="21">
        <f t="shared" si="118"/>
        <v>2086</v>
      </c>
      <c r="Y124" s="21">
        <f t="shared" si="118"/>
        <v>2185</v>
      </c>
      <c r="Z124" s="21">
        <f t="shared" si="118"/>
        <v>2284</v>
      </c>
      <c r="AA124" s="21">
        <f t="shared" si="118"/>
        <v>2384</v>
      </c>
      <c r="AB124" s="21">
        <f t="shared" si="118"/>
        <v>2483</v>
      </c>
      <c r="AC124" s="21">
        <f t="shared" si="118"/>
        <v>2582</v>
      </c>
      <c r="AD124" s="21">
        <f t="shared" si="118"/>
        <v>2682</v>
      </c>
      <c r="AE124" s="21">
        <f t="shared" si="118"/>
        <v>2782</v>
      </c>
      <c r="AF124" s="21">
        <f t="shared" si="118"/>
        <v>2880</v>
      </c>
      <c r="AG124" s="22">
        <f t="shared" si="118"/>
        <v>2979</v>
      </c>
    </row>
    <row r="125" spans="1:33" s="14" customFormat="1" ht="15" customHeight="1" thickBot="1">
      <c r="A125" s="1"/>
      <c r="B125" s="187"/>
      <c r="C125" s="23" t="s">
        <v>23</v>
      </c>
      <c r="D125" s="24">
        <f t="shared" ref="D125:AG125" si="119">ROUND($B$121*D$5/30*6/100,0)</f>
        <v>76</v>
      </c>
      <c r="E125" s="24">
        <f t="shared" si="119"/>
        <v>153</v>
      </c>
      <c r="F125" s="24">
        <f t="shared" si="119"/>
        <v>229</v>
      </c>
      <c r="G125" s="24">
        <f t="shared" si="119"/>
        <v>306</v>
      </c>
      <c r="H125" s="24">
        <f t="shared" si="119"/>
        <v>382</v>
      </c>
      <c r="I125" s="24">
        <f t="shared" si="119"/>
        <v>458</v>
      </c>
      <c r="J125" s="24">
        <f t="shared" si="119"/>
        <v>535</v>
      </c>
      <c r="K125" s="24">
        <f t="shared" si="119"/>
        <v>611</v>
      </c>
      <c r="L125" s="24">
        <f t="shared" si="119"/>
        <v>688</v>
      </c>
      <c r="M125" s="24">
        <f t="shared" si="119"/>
        <v>764</v>
      </c>
      <c r="N125" s="24">
        <f t="shared" si="119"/>
        <v>840</v>
      </c>
      <c r="O125" s="24">
        <f t="shared" si="119"/>
        <v>917</v>
      </c>
      <c r="P125" s="24">
        <f t="shared" si="119"/>
        <v>993</v>
      </c>
      <c r="Q125" s="24">
        <f t="shared" si="119"/>
        <v>1070</v>
      </c>
      <c r="R125" s="24">
        <f t="shared" si="119"/>
        <v>1146</v>
      </c>
      <c r="S125" s="24">
        <f t="shared" si="119"/>
        <v>1222</v>
      </c>
      <c r="T125" s="24">
        <f t="shared" si="119"/>
        <v>1299</v>
      </c>
      <c r="U125" s="24">
        <f t="shared" si="119"/>
        <v>1375</v>
      </c>
      <c r="V125" s="24">
        <f t="shared" si="119"/>
        <v>1452</v>
      </c>
      <c r="W125" s="24">
        <f t="shared" si="119"/>
        <v>1528</v>
      </c>
      <c r="X125" s="24">
        <f t="shared" si="119"/>
        <v>1604</v>
      </c>
      <c r="Y125" s="24">
        <f t="shared" si="119"/>
        <v>1681</v>
      </c>
      <c r="Z125" s="24">
        <f t="shared" si="119"/>
        <v>1757</v>
      </c>
      <c r="AA125" s="24">
        <f t="shared" si="119"/>
        <v>1834</v>
      </c>
      <c r="AB125" s="24">
        <f t="shared" si="119"/>
        <v>1910</v>
      </c>
      <c r="AC125" s="24">
        <f t="shared" si="119"/>
        <v>1986</v>
      </c>
      <c r="AD125" s="24">
        <f t="shared" si="119"/>
        <v>2063</v>
      </c>
      <c r="AE125" s="24">
        <f t="shared" si="119"/>
        <v>2139</v>
      </c>
      <c r="AF125" s="24">
        <f t="shared" si="119"/>
        <v>2216</v>
      </c>
      <c r="AG125" s="25">
        <f t="shared" si="119"/>
        <v>2292</v>
      </c>
    </row>
    <row r="126" spans="1:33" s="14" customFormat="1" ht="15" customHeight="1">
      <c r="A126" s="1"/>
      <c r="B126" s="183">
        <v>40100</v>
      </c>
      <c r="C126" s="26" t="s">
        <v>24</v>
      </c>
      <c r="D126" s="27">
        <f t="shared" ref="D126:AG126" si="120">ROUND($B$126*D$5/30*$C$2*$D$2,0)+ROUND($B$126*D$5/30*$C$3*$D$2,0)</f>
        <v>30</v>
      </c>
      <c r="E126" s="27">
        <f t="shared" si="120"/>
        <v>58</v>
      </c>
      <c r="F126" s="27">
        <f t="shared" si="120"/>
        <v>88</v>
      </c>
      <c r="G126" s="27">
        <f t="shared" si="120"/>
        <v>118</v>
      </c>
      <c r="H126" s="27">
        <f t="shared" si="120"/>
        <v>147</v>
      </c>
      <c r="I126" s="27">
        <f t="shared" si="120"/>
        <v>176</v>
      </c>
      <c r="J126" s="27">
        <f t="shared" si="120"/>
        <v>206</v>
      </c>
      <c r="K126" s="27">
        <f t="shared" si="120"/>
        <v>235</v>
      </c>
      <c r="L126" s="27">
        <f t="shared" si="120"/>
        <v>265</v>
      </c>
      <c r="M126" s="27">
        <f t="shared" si="120"/>
        <v>294</v>
      </c>
      <c r="N126" s="27">
        <f t="shared" si="120"/>
        <v>323</v>
      </c>
      <c r="O126" s="27">
        <f t="shared" si="120"/>
        <v>353</v>
      </c>
      <c r="P126" s="27">
        <f t="shared" si="120"/>
        <v>383</v>
      </c>
      <c r="Q126" s="27">
        <f t="shared" si="120"/>
        <v>411</v>
      </c>
      <c r="R126" s="27">
        <f t="shared" si="120"/>
        <v>441</v>
      </c>
      <c r="S126" s="27">
        <f t="shared" si="120"/>
        <v>471</v>
      </c>
      <c r="T126" s="27">
        <f t="shared" si="120"/>
        <v>499</v>
      </c>
      <c r="U126" s="27">
        <f t="shared" si="120"/>
        <v>529</v>
      </c>
      <c r="V126" s="27">
        <f t="shared" si="120"/>
        <v>559</v>
      </c>
      <c r="W126" s="27">
        <f t="shared" si="120"/>
        <v>588</v>
      </c>
      <c r="X126" s="27">
        <f t="shared" si="120"/>
        <v>617</v>
      </c>
      <c r="Y126" s="27">
        <f t="shared" si="120"/>
        <v>647</v>
      </c>
      <c r="Z126" s="27">
        <f t="shared" si="120"/>
        <v>676</v>
      </c>
      <c r="AA126" s="27">
        <f t="shared" si="120"/>
        <v>706</v>
      </c>
      <c r="AB126" s="27">
        <f t="shared" si="120"/>
        <v>735</v>
      </c>
      <c r="AC126" s="27">
        <f t="shared" si="120"/>
        <v>765</v>
      </c>
      <c r="AD126" s="27">
        <f t="shared" si="120"/>
        <v>794</v>
      </c>
      <c r="AE126" s="27">
        <f t="shared" si="120"/>
        <v>824</v>
      </c>
      <c r="AF126" s="27">
        <f t="shared" si="120"/>
        <v>853</v>
      </c>
      <c r="AG126" s="28">
        <f t="shared" si="120"/>
        <v>882</v>
      </c>
    </row>
    <row r="127" spans="1:33" ht="15" customHeight="1">
      <c r="B127" s="184"/>
      <c r="C127" s="15" t="s">
        <v>21</v>
      </c>
      <c r="D127" s="16">
        <f t="shared" ref="D127:AG127" si="121">ROUND($B$126*D$5/30*$C$2*$E$2,0)+ROUND($B$126*D$5/30*$C$3*$E$2,0)</f>
        <v>103</v>
      </c>
      <c r="E127" s="16">
        <f t="shared" si="121"/>
        <v>206</v>
      </c>
      <c r="F127" s="16">
        <f t="shared" si="121"/>
        <v>309</v>
      </c>
      <c r="G127" s="16">
        <f t="shared" si="121"/>
        <v>411</v>
      </c>
      <c r="H127" s="16">
        <f t="shared" si="121"/>
        <v>515</v>
      </c>
      <c r="I127" s="16">
        <f t="shared" si="121"/>
        <v>617</v>
      </c>
      <c r="J127" s="16">
        <f t="shared" si="121"/>
        <v>720</v>
      </c>
      <c r="K127" s="16">
        <f t="shared" si="121"/>
        <v>824</v>
      </c>
      <c r="L127" s="16">
        <f t="shared" si="121"/>
        <v>926</v>
      </c>
      <c r="M127" s="16">
        <f t="shared" si="121"/>
        <v>1030</v>
      </c>
      <c r="N127" s="16">
        <f t="shared" si="121"/>
        <v>1132</v>
      </c>
      <c r="O127" s="16">
        <f t="shared" si="121"/>
        <v>1235</v>
      </c>
      <c r="P127" s="16">
        <f t="shared" si="121"/>
        <v>1338</v>
      </c>
      <c r="Q127" s="16">
        <f t="shared" si="121"/>
        <v>1441</v>
      </c>
      <c r="R127" s="16">
        <f t="shared" si="121"/>
        <v>1544</v>
      </c>
      <c r="S127" s="16">
        <f t="shared" si="121"/>
        <v>1647</v>
      </c>
      <c r="T127" s="16">
        <f t="shared" si="121"/>
        <v>1750</v>
      </c>
      <c r="U127" s="16">
        <f t="shared" si="121"/>
        <v>1852</v>
      </c>
      <c r="V127" s="16">
        <f t="shared" si="121"/>
        <v>1956</v>
      </c>
      <c r="W127" s="16">
        <f t="shared" si="121"/>
        <v>2058</v>
      </c>
      <c r="X127" s="16">
        <f t="shared" si="121"/>
        <v>2161</v>
      </c>
      <c r="Y127" s="16">
        <f t="shared" si="121"/>
        <v>2264</v>
      </c>
      <c r="Z127" s="16">
        <f t="shared" si="121"/>
        <v>2367</v>
      </c>
      <c r="AA127" s="16">
        <f t="shared" si="121"/>
        <v>2471</v>
      </c>
      <c r="AB127" s="16">
        <f t="shared" si="121"/>
        <v>2573</v>
      </c>
      <c r="AC127" s="16">
        <f t="shared" si="121"/>
        <v>2676</v>
      </c>
      <c r="AD127" s="16">
        <f t="shared" si="121"/>
        <v>2779</v>
      </c>
      <c r="AE127" s="16">
        <f t="shared" si="121"/>
        <v>2882</v>
      </c>
      <c r="AF127" s="16">
        <f t="shared" si="121"/>
        <v>2984</v>
      </c>
      <c r="AG127" s="17">
        <f t="shared" si="121"/>
        <v>3088</v>
      </c>
    </row>
    <row r="128" spans="1:33" s="19" customFormat="1" ht="15" customHeight="1">
      <c r="A128" s="1"/>
      <c r="B128" s="184"/>
      <c r="C128" s="18" t="s">
        <v>22</v>
      </c>
      <c r="D128" s="16">
        <f t="shared" ref="D128:AG128" si="122">ROUND($B$126*D$5/30*$C$4,0)</f>
        <v>1</v>
      </c>
      <c r="E128" s="16">
        <f t="shared" si="122"/>
        <v>3</v>
      </c>
      <c r="F128" s="16">
        <f t="shared" si="122"/>
        <v>4</v>
      </c>
      <c r="G128" s="16">
        <f t="shared" si="122"/>
        <v>5</v>
      </c>
      <c r="H128" s="16">
        <f t="shared" si="122"/>
        <v>7</v>
      </c>
      <c r="I128" s="16">
        <f t="shared" si="122"/>
        <v>8</v>
      </c>
      <c r="J128" s="16">
        <f t="shared" si="122"/>
        <v>9</v>
      </c>
      <c r="K128" s="16">
        <f t="shared" si="122"/>
        <v>11</v>
      </c>
      <c r="L128" s="16">
        <f t="shared" si="122"/>
        <v>12</v>
      </c>
      <c r="M128" s="16">
        <f t="shared" si="122"/>
        <v>13</v>
      </c>
      <c r="N128" s="16">
        <f t="shared" si="122"/>
        <v>15</v>
      </c>
      <c r="O128" s="16">
        <f t="shared" si="122"/>
        <v>16</v>
      </c>
      <c r="P128" s="16">
        <f t="shared" si="122"/>
        <v>17</v>
      </c>
      <c r="Q128" s="16">
        <f t="shared" si="122"/>
        <v>19</v>
      </c>
      <c r="R128" s="16">
        <f t="shared" si="122"/>
        <v>20</v>
      </c>
      <c r="S128" s="16">
        <f t="shared" si="122"/>
        <v>21</v>
      </c>
      <c r="T128" s="16">
        <f t="shared" si="122"/>
        <v>23</v>
      </c>
      <c r="U128" s="16">
        <f t="shared" si="122"/>
        <v>24</v>
      </c>
      <c r="V128" s="16">
        <f t="shared" si="122"/>
        <v>25</v>
      </c>
      <c r="W128" s="16">
        <f t="shared" si="122"/>
        <v>27</v>
      </c>
      <c r="X128" s="16">
        <f t="shared" si="122"/>
        <v>28</v>
      </c>
      <c r="Y128" s="16">
        <f t="shared" si="122"/>
        <v>29</v>
      </c>
      <c r="Z128" s="16">
        <f t="shared" si="122"/>
        <v>31</v>
      </c>
      <c r="AA128" s="16">
        <f t="shared" si="122"/>
        <v>32</v>
      </c>
      <c r="AB128" s="16">
        <f t="shared" si="122"/>
        <v>33</v>
      </c>
      <c r="AC128" s="16">
        <f t="shared" si="122"/>
        <v>35</v>
      </c>
      <c r="AD128" s="16">
        <f t="shared" si="122"/>
        <v>36</v>
      </c>
      <c r="AE128" s="16">
        <f t="shared" si="122"/>
        <v>37</v>
      </c>
      <c r="AF128" s="16">
        <f t="shared" si="122"/>
        <v>39</v>
      </c>
      <c r="AG128" s="17">
        <f t="shared" si="122"/>
        <v>40</v>
      </c>
    </row>
    <row r="129" spans="1:33" s="14" customFormat="1" ht="15" customHeight="1">
      <c r="A129" s="1"/>
      <c r="B129" s="184"/>
      <c r="C129" s="20" t="s">
        <v>20</v>
      </c>
      <c r="D129" s="21">
        <f t="shared" ref="D129:AG129" si="123">D127+D128</f>
        <v>104</v>
      </c>
      <c r="E129" s="21">
        <f t="shared" si="123"/>
        <v>209</v>
      </c>
      <c r="F129" s="21">
        <f t="shared" si="123"/>
        <v>313</v>
      </c>
      <c r="G129" s="21">
        <f t="shared" si="123"/>
        <v>416</v>
      </c>
      <c r="H129" s="21">
        <f t="shared" si="123"/>
        <v>522</v>
      </c>
      <c r="I129" s="21">
        <f t="shared" si="123"/>
        <v>625</v>
      </c>
      <c r="J129" s="21">
        <f t="shared" si="123"/>
        <v>729</v>
      </c>
      <c r="K129" s="21">
        <f t="shared" si="123"/>
        <v>835</v>
      </c>
      <c r="L129" s="21">
        <f t="shared" si="123"/>
        <v>938</v>
      </c>
      <c r="M129" s="21">
        <f t="shared" si="123"/>
        <v>1043</v>
      </c>
      <c r="N129" s="21">
        <f t="shared" si="123"/>
        <v>1147</v>
      </c>
      <c r="O129" s="21">
        <f t="shared" si="123"/>
        <v>1251</v>
      </c>
      <c r="P129" s="21">
        <f t="shared" si="123"/>
        <v>1355</v>
      </c>
      <c r="Q129" s="21">
        <f t="shared" si="123"/>
        <v>1460</v>
      </c>
      <c r="R129" s="21">
        <f t="shared" si="123"/>
        <v>1564</v>
      </c>
      <c r="S129" s="21">
        <f t="shared" si="123"/>
        <v>1668</v>
      </c>
      <c r="T129" s="21">
        <f t="shared" si="123"/>
        <v>1773</v>
      </c>
      <c r="U129" s="21">
        <f t="shared" si="123"/>
        <v>1876</v>
      </c>
      <c r="V129" s="21">
        <f t="shared" si="123"/>
        <v>1981</v>
      </c>
      <c r="W129" s="21">
        <f t="shared" si="123"/>
        <v>2085</v>
      </c>
      <c r="X129" s="21">
        <f t="shared" si="123"/>
        <v>2189</v>
      </c>
      <c r="Y129" s="21">
        <f t="shared" si="123"/>
        <v>2293</v>
      </c>
      <c r="Z129" s="21">
        <f t="shared" si="123"/>
        <v>2398</v>
      </c>
      <c r="AA129" s="21">
        <f t="shared" si="123"/>
        <v>2503</v>
      </c>
      <c r="AB129" s="21">
        <f t="shared" si="123"/>
        <v>2606</v>
      </c>
      <c r="AC129" s="21">
        <f t="shared" si="123"/>
        <v>2711</v>
      </c>
      <c r="AD129" s="21">
        <f t="shared" si="123"/>
        <v>2815</v>
      </c>
      <c r="AE129" s="21">
        <f t="shared" si="123"/>
        <v>2919</v>
      </c>
      <c r="AF129" s="21">
        <f t="shared" si="123"/>
        <v>3023</v>
      </c>
      <c r="AG129" s="22">
        <f t="shared" si="123"/>
        <v>3128</v>
      </c>
    </row>
    <row r="130" spans="1:33" s="14" customFormat="1" ht="15" customHeight="1" thickBot="1">
      <c r="A130" s="1"/>
      <c r="B130" s="185"/>
      <c r="C130" s="29" t="s">
        <v>23</v>
      </c>
      <c r="D130" s="30">
        <f t="shared" ref="D130:AG130" si="124">ROUND($B$126*D$5/30*6/100,0)</f>
        <v>80</v>
      </c>
      <c r="E130" s="30">
        <f t="shared" si="124"/>
        <v>160</v>
      </c>
      <c r="F130" s="30">
        <f t="shared" si="124"/>
        <v>241</v>
      </c>
      <c r="G130" s="30">
        <f t="shared" si="124"/>
        <v>321</v>
      </c>
      <c r="H130" s="30">
        <f t="shared" si="124"/>
        <v>401</v>
      </c>
      <c r="I130" s="30">
        <f t="shared" si="124"/>
        <v>481</v>
      </c>
      <c r="J130" s="30">
        <f t="shared" si="124"/>
        <v>561</v>
      </c>
      <c r="K130" s="30">
        <f t="shared" si="124"/>
        <v>642</v>
      </c>
      <c r="L130" s="30">
        <f t="shared" si="124"/>
        <v>722</v>
      </c>
      <c r="M130" s="30">
        <f t="shared" si="124"/>
        <v>802</v>
      </c>
      <c r="N130" s="30">
        <f t="shared" si="124"/>
        <v>882</v>
      </c>
      <c r="O130" s="30">
        <f t="shared" si="124"/>
        <v>962</v>
      </c>
      <c r="P130" s="30">
        <f t="shared" si="124"/>
        <v>1043</v>
      </c>
      <c r="Q130" s="30">
        <f t="shared" si="124"/>
        <v>1123</v>
      </c>
      <c r="R130" s="30">
        <f t="shared" si="124"/>
        <v>1203</v>
      </c>
      <c r="S130" s="30">
        <f t="shared" si="124"/>
        <v>1283</v>
      </c>
      <c r="T130" s="30">
        <f t="shared" si="124"/>
        <v>1363</v>
      </c>
      <c r="U130" s="30">
        <f t="shared" si="124"/>
        <v>1444</v>
      </c>
      <c r="V130" s="30">
        <f t="shared" si="124"/>
        <v>1524</v>
      </c>
      <c r="W130" s="30">
        <f t="shared" si="124"/>
        <v>1604</v>
      </c>
      <c r="X130" s="30">
        <f t="shared" si="124"/>
        <v>1684</v>
      </c>
      <c r="Y130" s="30">
        <f t="shared" si="124"/>
        <v>1764</v>
      </c>
      <c r="Z130" s="30">
        <f t="shared" si="124"/>
        <v>1845</v>
      </c>
      <c r="AA130" s="30">
        <f t="shared" si="124"/>
        <v>1925</v>
      </c>
      <c r="AB130" s="30">
        <f t="shared" si="124"/>
        <v>2005</v>
      </c>
      <c r="AC130" s="30">
        <f t="shared" si="124"/>
        <v>2085</v>
      </c>
      <c r="AD130" s="30">
        <f t="shared" si="124"/>
        <v>2165</v>
      </c>
      <c r="AE130" s="30">
        <f t="shared" si="124"/>
        <v>2246</v>
      </c>
      <c r="AF130" s="30">
        <f t="shared" si="124"/>
        <v>2326</v>
      </c>
      <c r="AG130" s="31">
        <f t="shared" si="124"/>
        <v>2406</v>
      </c>
    </row>
    <row r="131" spans="1:33" s="14" customFormat="1" ht="15" customHeight="1">
      <c r="A131" s="1"/>
      <c r="B131" s="186">
        <v>42000</v>
      </c>
      <c r="C131" s="11" t="s">
        <v>24</v>
      </c>
      <c r="D131" s="12">
        <f t="shared" ref="D131:AG131" si="125">ROUND($B$131*D$5/30*$C$2*$D$2,0)+ROUND($B$131*D$5/30*$C$3*$D$2,0)</f>
        <v>31</v>
      </c>
      <c r="E131" s="12">
        <f t="shared" si="125"/>
        <v>62</v>
      </c>
      <c r="F131" s="12">
        <f t="shared" si="125"/>
        <v>92</v>
      </c>
      <c r="G131" s="12">
        <f t="shared" si="125"/>
        <v>123</v>
      </c>
      <c r="H131" s="12">
        <f t="shared" si="125"/>
        <v>154</v>
      </c>
      <c r="I131" s="12">
        <f t="shared" si="125"/>
        <v>185</v>
      </c>
      <c r="J131" s="12">
        <f t="shared" si="125"/>
        <v>216</v>
      </c>
      <c r="K131" s="12">
        <f t="shared" si="125"/>
        <v>246</v>
      </c>
      <c r="L131" s="12">
        <f t="shared" si="125"/>
        <v>277</v>
      </c>
      <c r="M131" s="12">
        <f t="shared" si="125"/>
        <v>308</v>
      </c>
      <c r="N131" s="12">
        <f t="shared" si="125"/>
        <v>339</v>
      </c>
      <c r="O131" s="12">
        <f t="shared" si="125"/>
        <v>370</v>
      </c>
      <c r="P131" s="12">
        <f t="shared" si="125"/>
        <v>400</v>
      </c>
      <c r="Q131" s="12">
        <f t="shared" si="125"/>
        <v>431</v>
      </c>
      <c r="R131" s="12">
        <f t="shared" si="125"/>
        <v>462</v>
      </c>
      <c r="S131" s="12">
        <f t="shared" si="125"/>
        <v>493</v>
      </c>
      <c r="T131" s="12">
        <f t="shared" si="125"/>
        <v>524</v>
      </c>
      <c r="U131" s="12">
        <f t="shared" si="125"/>
        <v>554</v>
      </c>
      <c r="V131" s="12">
        <f t="shared" si="125"/>
        <v>585</v>
      </c>
      <c r="W131" s="12">
        <f t="shared" si="125"/>
        <v>616</v>
      </c>
      <c r="X131" s="12">
        <f t="shared" si="125"/>
        <v>647</v>
      </c>
      <c r="Y131" s="12">
        <f t="shared" si="125"/>
        <v>678</v>
      </c>
      <c r="Z131" s="12">
        <f t="shared" si="125"/>
        <v>708</v>
      </c>
      <c r="AA131" s="12">
        <f t="shared" si="125"/>
        <v>739</v>
      </c>
      <c r="AB131" s="12">
        <f t="shared" si="125"/>
        <v>770</v>
      </c>
      <c r="AC131" s="12">
        <f t="shared" si="125"/>
        <v>801</v>
      </c>
      <c r="AD131" s="12">
        <f t="shared" si="125"/>
        <v>832</v>
      </c>
      <c r="AE131" s="12">
        <f t="shared" si="125"/>
        <v>862</v>
      </c>
      <c r="AF131" s="12">
        <f t="shared" si="125"/>
        <v>893</v>
      </c>
      <c r="AG131" s="13">
        <f t="shared" si="125"/>
        <v>924</v>
      </c>
    </row>
    <row r="132" spans="1:33" ht="15" customHeight="1">
      <c r="B132" s="184"/>
      <c r="C132" s="15" t="s">
        <v>21</v>
      </c>
      <c r="D132" s="16">
        <f t="shared" ref="D132:AG132" si="126">ROUND($B$131*D$5/30*$C$2*$E$2,0)+ROUND($B$131*D$5/30*$C$3*$E$2,0)</f>
        <v>108</v>
      </c>
      <c r="E132" s="16">
        <f t="shared" si="126"/>
        <v>216</v>
      </c>
      <c r="F132" s="16">
        <f t="shared" si="126"/>
        <v>323</v>
      </c>
      <c r="G132" s="16">
        <f t="shared" si="126"/>
        <v>431</v>
      </c>
      <c r="H132" s="16">
        <f t="shared" si="126"/>
        <v>539</v>
      </c>
      <c r="I132" s="16">
        <f t="shared" si="126"/>
        <v>647</v>
      </c>
      <c r="J132" s="16">
        <f t="shared" si="126"/>
        <v>755</v>
      </c>
      <c r="K132" s="16">
        <f t="shared" si="126"/>
        <v>862</v>
      </c>
      <c r="L132" s="16">
        <f t="shared" si="126"/>
        <v>970</v>
      </c>
      <c r="M132" s="16">
        <f t="shared" si="126"/>
        <v>1078</v>
      </c>
      <c r="N132" s="16">
        <f t="shared" si="126"/>
        <v>1186</v>
      </c>
      <c r="O132" s="16">
        <f t="shared" si="126"/>
        <v>1294</v>
      </c>
      <c r="P132" s="16">
        <f t="shared" si="126"/>
        <v>1401</v>
      </c>
      <c r="Q132" s="16">
        <f t="shared" si="126"/>
        <v>1509</v>
      </c>
      <c r="R132" s="16">
        <f t="shared" si="126"/>
        <v>1617</v>
      </c>
      <c r="S132" s="16">
        <f t="shared" si="126"/>
        <v>1725</v>
      </c>
      <c r="T132" s="16">
        <f t="shared" si="126"/>
        <v>1833</v>
      </c>
      <c r="U132" s="16">
        <f t="shared" si="126"/>
        <v>1940</v>
      </c>
      <c r="V132" s="16">
        <f t="shared" si="126"/>
        <v>2048</v>
      </c>
      <c r="W132" s="16">
        <f t="shared" si="126"/>
        <v>2156</v>
      </c>
      <c r="X132" s="16">
        <f t="shared" si="126"/>
        <v>2264</v>
      </c>
      <c r="Y132" s="16">
        <f t="shared" si="126"/>
        <v>2372</v>
      </c>
      <c r="Z132" s="16">
        <f t="shared" si="126"/>
        <v>2479</v>
      </c>
      <c r="AA132" s="16">
        <f t="shared" si="126"/>
        <v>2587</v>
      </c>
      <c r="AB132" s="16">
        <f t="shared" si="126"/>
        <v>2695</v>
      </c>
      <c r="AC132" s="16">
        <f t="shared" si="126"/>
        <v>2803</v>
      </c>
      <c r="AD132" s="16">
        <f t="shared" si="126"/>
        <v>2911</v>
      </c>
      <c r="AE132" s="16">
        <f t="shared" si="126"/>
        <v>3018</v>
      </c>
      <c r="AF132" s="16">
        <f t="shared" si="126"/>
        <v>3126</v>
      </c>
      <c r="AG132" s="17">
        <f t="shared" si="126"/>
        <v>3234</v>
      </c>
    </row>
    <row r="133" spans="1:33" s="19" customFormat="1" ht="15" customHeight="1">
      <c r="A133" s="1"/>
      <c r="B133" s="184"/>
      <c r="C133" s="18" t="s">
        <v>22</v>
      </c>
      <c r="D133" s="16">
        <f t="shared" ref="D133:AG133" si="127">ROUND($B$131*D$5/30*$C$4,0)</f>
        <v>1</v>
      </c>
      <c r="E133" s="16">
        <f t="shared" si="127"/>
        <v>3</v>
      </c>
      <c r="F133" s="16">
        <f t="shared" si="127"/>
        <v>4</v>
      </c>
      <c r="G133" s="16">
        <f t="shared" si="127"/>
        <v>6</v>
      </c>
      <c r="H133" s="16">
        <f t="shared" si="127"/>
        <v>7</v>
      </c>
      <c r="I133" s="16">
        <f t="shared" si="127"/>
        <v>8</v>
      </c>
      <c r="J133" s="16">
        <f t="shared" si="127"/>
        <v>10</v>
      </c>
      <c r="K133" s="16">
        <f t="shared" si="127"/>
        <v>11</v>
      </c>
      <c r="L133" s="16">
        <f t="shared" si="127"/>
        <v>13</v>
      </c>
      <c r="M133" s="16">
        <f t="shared" si="127"/>
        <v>14</v>
      </c>
      <c r="N133" s="16">
        <f t="shared" si="127"/>
        <v>15</v>
      </c>
      <c r="O133" s="16">
        <f t="shared" si="127"/>
        <v>17</v>
      </c>
      <c r="P133" s="16">
        <f t="shared" si="127"/>
        <v>18</v>
      </c>
      <c r="Q133" s="16">
        <f t="shared" si="127"/>
        <v>20</v>
      </c>
      <c r="R133" s="16">
        <f t="shared" si="127"/>
        <v>21</v>
      </c>
      <c r="S133" s="16">
        <f t="shared" si="127"/>
        <v>22</v>
      </c>
      <c r="T133" s="16">
        <f t="shared" si="127"/>
        <v>24</v>
      </c>
      <c r="U133" s="16">
        <f t="shared" si="127"/>
        <v>25</v>
      </c>
      <c r="V133" s="16">
        <f t="shared" si="127"/>
        <v>27</v>
      </c>
      <c r="W133" s="16">
        <f t="shared" si="127"/>
        <v>28</v>
      </c>
      <c r="X133" s="16">
        <f t="shared" si="127"/>
        <v>29</v>
      </c>
      <c r="Y133" s="16">
        <f t="shared" si="127"/>
        <v>31</v>
      </c>
      <c r="Z133" s="16">
        <f t="shared" si="127"/>
        <v>32</v>
      </c>
      <c r="AA133" s="16">
        <f t="shared" si="127"/>
        <v>34</v>
      </c>
      <c r="AB133" s="16">
        <f t="shared" si="127"/>
        <v>35</v>
      </c>
      <c r="AC133" s="16">
        <f t="shared" si="127"/>
        <v>36</v>
      </c>
      <c r="AD133" s="16">
        <f t="shared" si="127"/>
        <v>38</v>
      </c>
      <c r="AE133" s="16">
        <f t="shared" si="127"/>
        <v>39</v>
      </c>
      <c r="AF133" s="16">
        <f t="shared" si="127"/>
        <v>41</v>
      </c>
      <c r="AG133" s="17">
        <f t="shared" si="127"/>
        <v>42</v>
      </c>
    </row>
    <row r="134" spans="1:33" s="14" customFormat="1" ht="15" customHeight="1">
      <c r="A134" s="1"/>
      <c r="B134" s="184"/>
      <c r="C134" s="20" t="s">
        <v>20</v>
      </c>
      <c r="D134" s="21">
        <f t="shared" ref="D134:AG134" si="128">D132+D133</f>
        <v>109</v>
      </c>
      <c r="E134" s="21">
        <f t="shared" si="128"/>
        <v>219</v>
      </c>
      <c r="F134" s="21">
        <f t="shared" si="128"/>
        <v>327</v>
      </c>
      <c r="G134" s="21">
        <f t="shared" si="128"/>
        <v>437</v>
      </c>
      <c r="H134" s="21">
        <f t="shared" si="128"/>
        <v>546</v>
      </c>
      <c r="I134" s="21">
        <f t="shared" si="128"/>
        <v>655</v>
      </c>
      <c r="J134" s="21">
        <f t="shared" si="128"/>
        <v>765</v>
      </c>
      <c r="K134" s="21">
        <f t="shared" si="128"/>
        <v>873</v>
      </c>
      <c r="L134" s="21">
        <f t="shared" si="128"/>
        <v>983</v>
      </c>
      <c r="M134" s="21">
        <f t="shared" si="128"/>
        <v>1092</v>
      </c>
      <c r="N134" s="21">
        <f t="shared" si="128"/>
        <v>1201</v>
      </c>
      <c r="O134" s="21">
        <f t="shared" si="128"/>
        <v>1311</v>
      </c>
      <c r="P134" s="21">
        <f t="shared" si="128"/>
        <v>1419</v>
      </c>
      <c r="Q134" s="21">
        <f t="shared" si="128"/>
        <v>1529</v>
      </c>
      <c r="R134" s="21">
        <f t="shared" si="128"/>
        <v>1638</v>
      </c>
      <c r="S134" s="21">
        <f t="shared" si="128"/>
        <v>1747</v>
      </c>
      <c r="T134" s="21">
        <f t="shared" si="128"/>
        <v>1857</v>
      </c>
      <c r="U134" s="21">
        <f t="shared" si="128"/>
        <v>1965</v>
      </c>
      <c r="V134" s="21">
        <f t="shared" si="128"/>
        <v>2075</v>
      </c>
      <c r="W134" s="21">
        <f t="shared" si="128"/>
        <v>2184</v>
      </c>
      <c r="X134" s="21">
        <f t="shared" si="128"/>
        <v>2293</v>
      </c>
      <c r="Y134" s="21">
        <f t="shared" si="128"/>
        <v>2403</v>
      </c>
      <c r="Z134" s="21">
        <f t="shared" si="128"/>
        <v>2511</v>
      </c>
      <c r="AA134" s="21">
        <f t="shared" si="128"/>
        <v>2621</v>
      </c>
      <c r="AB134" s="21">
        <f t="shared" si="128"/>
        <v>2730</v>
      </c>
      <c r="AC134" s="21">
        <f t="shared" si="128"/>
        <v>2839</v>
      </c>
      <c r="AD134" s="21">
        <f t="shared" si="128"/>
        <v>2949</v>
      </c>
      <c r="AE134" s="21">
        <f t="shared" si="128"/>
        <v>3057</v>
      </c>
      <c r="AF134" s="21">
        <f t="shared" si="128"/>
        <v>3167</v>
      </c>
      <c r="AG134" s="22">
        <f t="shared" si="128"/>
        <v>3276</v>
      </c>
    </row>
    <row r="135" spans="1:33" s="14" customFormat="1" ht="15" customHeight="1" thickBot="1">
      <c r="A135" s="1"/>
      <c r="B135" s="187"/>
      <c r="C135" s="23" t="s">
        <v>23</v>
      </c>
      <c r="D135" s="24">
        <f t="shared" ref="D135:AG135" si="129">ROUND($B$131*D$5/30*6/100,0)</f>
        <v>84</v>
      </c>
      <c r="E135" s="24">
        <f t="shared" si="129"/>
        <v>168</v>
      </c>
      <c r="F135" s="24">
        <f t="shared" si="129"/>
        <v>252</v>
      </c>
      <c r="G135" s="24">
        <f t="shared" si="129"/>
        <v>336</v>
      </c>
      <c r="H135" s="24">
        <f t="shared" si="129"/>
        <v>420</v>
      </c>
      <c r="I135" s="24">
        <f t="shared" si="129"/>
        <v>504</v>
      </c>
      <c r="J135" s="24">
        <f t="shared" si="129"/>
        <v>588</v>
      </c>
      <c r="K135" s="24">
        <f t="shared" si="129"/>
        <v>672</v>
      </c>
      <c r="L135" s="24">
        <f t="shared" si="129"/>
        <v>756</v>
      </c>
      <c r="M135" s="24">
        <f t="shared" si="129"/>
        <v>840</v>
      </c>
      <c r="N135" s="24">
        <f t="shared" si="129"/>
        <v>924</v>
      </c>
      <c r="O135" s="24">
        <f t="shared" si="129"/>
        <v>1008</v>
      </c>
      <c r="P135" s="24">
        <f t="shared" si="129"/>
        <v>1092</v>
      </c>
      <c r="Q135" s="24">
        <f t="shared" si="129"/>
        <v>1176</v>
      </c>
      <c r="R135" s="24">
        <f t="shared" si="129"/>
        <v>1260</v>
      </c>
      <c r="S135" s="24">
        <f t="shared" si="129"/>
        <v>1344</v>
      </c>
      <c r="T135" s="24">
        <f t="shared" si="129"/>
        <v>1428</v>
      </c>
      <c r="U135" s="24">
        <f t="shared" si="129"/>
        <v>1512</v>
      </c>
      <c r="V135" s="24">
        <f t="shared" si="129"/>
        <v>1596</v>
      </c>
      <c r="W135" s="24">
        <f t="shared" si="129"/>
        <v>1680</v>
      </c>
      <c r="X135" s="24">
        <f t="shared" si="129"/>
        <v>1764</v>
      </c>
      <c r="Y135" s="24">
        <f t="shared" si="129"/>
        <v>1848</v>
      </c>
      <c r="Z135" s="24">
        <f t="shared" si="129"/>
        <v>1932</v>
      </c>
      <c r="AA135" s="24">
        <f t="shared" si="129"/>
        <v>2016</v>
      </c>
      <c r="AB135" s="24">
        <f t="shared" si="129"/>
        <v>2100</v>
      </c>
      <c r="AC135" s="24">
        <f t="shared" si="129"/>
        <v>2184</v>
      </c>
      <c r="AD135" s="24">
        <f t="shared" si="129"/>
        <v>2268</v>
      </c>
      <c r="AE135" s="24">
        <f t="shared" si="129"/>
        <v>2352</v>
      </c>
      <c r="AF135" s="24">
        <f t="shared" si="129"/>
        <v>2436</v>
      </c>
      <c r="AG135" s="25">
        <f t="shared" si="129"/>
        <v>2520</v>
      </c>
    </row>
    <row r="136" spans="1:33" s="14" customFormat="1" ht="15" customHeight="1">
      <c r="A136" s="1"/>
      <c r="B136" s="183">
        <v>43900</v>
      </c>
      <c r="C136" s="26" t="s">
        <v>24</v>
      </c>
      <c r="D136" s="27">
        <f t="shared" ref="D136:AG136" si="130">ROUND($B$136*D$5/30*$C$2*$D$2,0)+ROUND($B$136*D$5/30*$C$3*$D$2,0)</f>
        <v>32</v>
      </c>
      <c r="E136" s="27">
        <f t="shared" si="130"/>
        <v>65</v>
      </c>
      <c r="F136" s="27">
        <f t="shared" si="130"/>
        <v>97</v>
      </c>
      <c r="G136" s="27">
        <f t="shared" si="130"/>
        <v>129</v>
      </c>
      <c r="H136" s="27">
        <f t="shared" si="130"/>
        <v>161</v>
      </c>
      <c r="I136" s="27">
        <f t="shared" si="130"/>
        <v>194</v>
      </c>
      <c r="J136" s="27">
        <f t="shared" si="130"/>
        <v>225</v>
      </c>
      <c r="K136" s="27">
        <f t="shared" si="130"/>
        <v>257</v>
      </c>
      <c r="L136" s="27">
        <f t="shared" si="130"/>
        <v>289</v>
      </c>
      <c r="M136" s="27">
        <f t="shared" si="130"/>
        <v>322</v>
      </c>
      <c r="N136" s="27">
        <f t="shared" si="130"/>
        <v>354</v>
      </c>
      <c r="O136" s="27">
        <f t="shared" si="130"/>
        <v>386</v>
      </c>
      <c r="P136" s="27">
        <f t="shared" si="130"/>
        <v>418</v>
      </c>
      <c r="Q136" s="27">
        <f t="shared" si="130"/>
        <v>451</v>
      </c>
      <c r="R136" s="27">
        <f t="shared" si="130"/>
        <v>483</v>
      </c>
      <c r="S136" s="27">
        <f t="shared" si="130"/>
        <v>515</v>
      </c>
      <c r="T136" s="27">
        <f t="shared" si="130"/>
        <v>548</v>
      </c>
      <c r="U136" s="27">
        <f t="shared" si="130"/>
        <v>580</v>
      </c>
      <c r="V136" s="27">
        <f t="shared" si="130"/>
        <v>612</v>
      </c>
      <c r="W136" s="27">
        <f t="shared" si="130"/>
        <v>644</v>
      </c>
      <c r="X136" s="27">
        <f t="shared" si="130"/>
        <v>676</v>
      </c>
      <c r="Y136" s="27">
        <f t="shared" si="130"/>
        <v>708</v>
      </c>
      <c r="Z136" s="27">
        <f t="shared" si="130"/>
        <v>740</v>
      </c>
      <c r="AA136" s="27">
        <f t="shared" si="130"/>
        <v>772</v>
      </c>
      <c r="AB136" s="27">
        <f t="shared" si="130"/>
        <v>805</v>
      </c>
      <c r="AC136" s="27">
        <f t="shared" si="130"/>
        <v>837</v>
      </c>
      <c r="AD136" s="27">
        <f t="shared" si="130"/>
        <v>869</v>
      </c>
      <c r="AE136" s="27">
        <f t="shared" si="130"/>
        <v>901</v>
      </c>
      <c r="AF136" s="27">
        <f t="shared" si="130"/>
        <v>934</v>
      </c>
      <c r="AG136" s="28">
        <f t="shared" si="130"/>
        <v>966</v>
      </c>
    </row>
    <row r="137" spans="1:33" ht="15" customHeight="1">
      <c r="B137" s="184"/>
      <c r="C137" s="15" t="s">
        <v>21</v>
      </c>
      <c r="D137" s="16">
        <f t="shared" ref="D137:AG137" si="131">ROUND($B$136*D$5/30*$C$2*$E$2,0)+ROUND($B$136*D$5/30*$C$3*$E$2,0)</f>
        <v>112</v>
      </c>
      <c r="E137" s="16">
        <f t="shared" si="131"/>
        <v>225</v>
      </c>
      <c r="F137" s="16">
        <f t="shared" si="131"/>
        <v>338</v>
      </c>
      <c r="G137" s="16">
        <f t="shared" si="131"/>
        <v>451</v>
      </c>
      <c r="H137" s="16">
        <f t="shared" si="131"/>
        <v>563</v>
      </c>
      <c r="I137" s="16">
        <f t="shared" si="131"/>
        <v>676</v>
      </c>
      <c r="J137" s="16">
        <f t="shared" si="131"/>
        <v>789</v>
      </c>
      <c r="K137" s="16">
        <f t="shared" si="131"/>
        <v>901</v>
      </c>
      <c r="L137" s="16">
        <f t="shared" si="131"/>
        <v>1014</v>
      </c>
      <c r="M137" s="16">
        <f t="shared" si="131"/>
        <v>1126</v>
      </c>
      <c r="N137" s="16">
        <f t="shared" si="131"/>
        <v>1240</v>
      </c>
      <c r="O137" s="16">
        <f t="shared" si="131"/>
        <v>1352</v>
      </c>
      <c r="P137" s="16">
        <f t="shared" si="131"/>
        <v>1465</v>
      </c>
      <c r="Q137" s="16">
        <f t="shared" si="131"/>
        <v>1577</v>
      </c>
      <c r="R137" s="16">
        <f t="shared" si="131"/>
        <v>1691</v>
      </c>
      <c r="S137" s="16">
        <f t="shared" si="131"/>
        <v>1803</v>
      </c>
      <c r="T137" s="16">
        <f t="shared" si="131"/>
        <v>1915</v>
      </c>
      <c r="U137" s="16">
        <f t="shared" si="131"/>
        <v>2028</v>
      </c>
      <c r="V137" s="16">
        <f t="shared" si="131"/>
        <v>2141</v>
      </c>
      <c r="W137" s="16">
        <f t="shared" si="131"/>
        <v>2254</v>
      </c>
      <c r="X137" s="16">
        <f t="shared" si="131"/>
        <v>2366</v>
      </c>
      <c r="Y137" s="16">
        <f t="shared" si="131"/>
        <v>2479</v>
      </c>
      <c r="Z137" s="16">
        <f t="shared" si="131"/>
        <v>2592</v>
      </c>
      <c r="AA137" s="16">
        <f t="shared" si="131"/>
        <v>2704</v>
      </c>
      <c r="AB137" s="16">
        <f t="shared" si="131"/>
        <v>2817</v>
      </c>
      <c r="AC137" s="16">
        <f t="shared" si="131"/>
        <v>2929</v>
      </c>
      <c r="AD137" s="16">
        <f t="shared" si="131"/>
        <v>3043</v>
      </c>
      <c r="AE137" s="16">
        <f t="shared" si="131"/>
        <v>3155</v>
      </c>
      <c r="AF137" s="16">
        <f t="shared" si="131"/>
        <v>3268</v>
      </c>
      <c r="AG137" s="17">
        <f t="shared" si="131"/>
        <v>3380</v>
      </c>
    </row>
    <row r="138" spans="1:33" s="19" customFormat="1" ht="15" customHeight="1">
      <c r="A138" s="1"/>
      <c r="B138" s="184"/>
      <c r="C138" s="18" t="s">
        <v>22</v>
      </c>
      <c r="D138" s="16">
        <f t="shared" ref="D138:AG138" si="132">ROUND($B$136*D$5/30*$C$4,0)</f>
        <v>1</v>
      </c>
      <c r="E138" s="16">
        <f t="shared" si="132"/>
        <v>3</v>
      </c>
      <c r="F138" s="16">
        <f t="shared" si="132"/>
        <v>4</v>
      </c>
      <c r="G138" s="16">
        <f t="shared" si="132"/>
        <v>6</v>
      </c>
      <c r="H138" s="16">
        <f t="shared" si="132"/>
        <v>7</v>
      </c>
      <c r="I138" s="16">
        <f t="shared" si="132"/>
        <v>9</v>
      </c>
      <c r="J138" s="16">
        <f t="shared" si="132"/>
        <v>10</v>
      </c>
      <c r="K138" s="16">
        <f t="shared" si="132"/>
        <v>12</v>
      </c>
      <c r="L138" s="16">
        <f t="shared" si="132"/>
        <v>13</v>
      </c>
      <c r="M138" s="16">
        <f t="shared" si="132"/>
        <v>15</v>
      </c>
      <c r="N138" s="16">
        <f t="shared" si="132"/>
        <v>16</v>
      </c>
      <c r="O138" s="16">
        <f t="shared" si="132"/>
        <v>18</v>
      </c>
      <c r="P138" s="16">
        <f t="shared" si="132"/>
        <v>19</v>
      </c>
      <c r="Q138" s="16">
        <f t="shared" si="132"/>
        <v>20</v>
      </c>
      <c r="R138" s="16">
        <f t="shared" si="132"/>
        <v>22</v>
      </c>
      <c r="S138" s="16">
        <f t="shared" si="132"/>
        <v>23</v>
      </c>
      <c r="T138" s="16">
        <f t="shared" si="132"/>
        <v>25</v>
      </c>
      <c r="U138" s="16">
        <f t="shared" si="132"/>
        <v>26</v>
      </c>
      <c r="V138" s="16">
        <f t="shared" si="132"/>
        <v>28</v>
      </c>
      <c r="W138" s="16">
        <f t="shared" si="132"/>
        <v>29</v>
      </c>
      <c r="X138" s="16">
        <f t="shared" si="132"/>
        <v>31</v>
      </c>
      <c r="Y138" s="16">
        <f t="shared" si="132"/>
        <v>32</v>
      </c>
      <c r="Z138" s="16">
        <f t="shared" si="132"/>
        <v>34</v>
      </c>
      <c r="AA138" s="16">
        <f t="shared" si="132"/>
        <v>35</v>
      </c>
      <c r="AB138" s="16">
        <f t="shared" si="132"/>
        <v>37</v>
      </c>
      <c r="AC138" s="16">
        <f t="shared" si="132"/>
        <v>38</v>
      </c>
      <c r="AD138" s="16">
        <f t="shared" si="132"/>
        <v>40</v>
      </c>
      <c r="AE138" s="16">
        <f t="shared" si="132"/>
        <v>41</v>
      </c>
      <c r="AF138" s="16">
        <f t="shared" si="132"/>
        <v>42</v>
      </c>
      <c r="AG138" s="17">
        <f t="shared" si="132"/>
        <v>44</v>
      </c>
    </row>
    <row r="139" spans="1:33" s="14" customFormat="1" ht="15" customHeight="1">
      <c r="A139" s="1"/>
      <c r="B139" s="184"/>
      <c r="C139" s="20" t="s">
        <v>20</v>
      </c>
      <c r="D139" s="21">
        <f t="shared" ref="D139:AG139" si="133">D137+D138</f>
        <v>113</v>
      </c>
      <c r="E139" s="21">
        <f t="shared" si="133"/>
        <v>228</v>
      </c>
      <c r="F139" s="21">
        <f t="shared" si="133"/>
        <v>342</v>
      </c>
      <c r="G139" s="21">
        <f t="shared" si="133"/>
        <v>457</v>
      </c>
      <c r="H139" s="21">
        <f t="shared" si="133"/>
        <v>570</v>
      </c>
      <c r="I139" s="21">
        <f t="shared" si="133"/>
        <v>685</v>
      </c>
      <c r="J139" s="21">
        <f t="shared" si="133"/>
        <v>799</v>
      </c>
      <c r="K139" s="21">
        <f t="shared" si="133"/>
        <v>913</v>
      </c>
      <c r="L139" s="21">
        <f t="shared" si="133"/>
        <v>1027</v>
      </c>
      <c r="M139" s="21">
        <f t="shared" si="133"/>
        <v>1141</v>
      </c>
      <c r="N139" s="21">
        <f t="shared" si="133"/>
        <v>1256</v>
      </c>
      <c r="O139" s="21">
        <f t="shared" si="133"/>
        <v>1370</v>
      </c>
      <c r="P139" s="21">
        <f t="shared" si="133"/>
        <v>1484</v>
      </c>
      <c r="Q139" s="21">
        <f t="shared" si="133"/>
        <v>1597</v>
      </c>
      <c r="R139" s="21">
        <f t="shared" si="133"/>
        <v>1713</v>
      </c>
      <c r="S139" s="21">
        <f t="shared" si="133"/>
        <v>1826</v>
      </c>
      <c r="T139" s="21">
        <f t="shared" si="133"/>
        <v>1940</v>
      </c>
      <c r="U139" s="21">
        <f t="shared" si="133"/>
        <v>2054</v>
      </c>
      <c r="V139" s="21">
        <f t="shared" si="133"/>
        <v>2169</v>
      </c>
      <c r="W139" s="21">
        <f t="shared" si="133"/>
        <v>2283</v>
      </c>
      <c r="X139" s="21">
        <f t="shared" si="133"/>
        <v>2397</v>
      </c>
      <c r="Y139" s="21">
        <f t="shared" si="133"/>
        <v>2511</v>
      </c>
      <c r="Z139" s="21">
        <f t="shared" si="133"/>
        <v>2626</v>
      </c>
      <c r="AA139" s="21">
        <f t="shared" si="133"/>
        <v>2739</v>
      </c>
      <c r="AB139" s="21">
        <f t="shared" si="133"/>
        <v>2854</v>
      </c>
      <c r="AC139" s="21">
        <f t="shared" si="133"/>
        <v>2967</v>
      </c>
      <c r="AD139" s="21">
        <f t="shared" si="133"/>
        <v>3083</v>
      </c>
      <c r="AE139" s="21">
        <f t="shared" si="133"/>
        <v>3196</v>
      </c>
      <c r="AF139" s="21">
        <f t="shared" si="133"/>
        <v>3310</v>
      </c>
      <c r="AG139" s="22">
        <f t="shared" si="133"/>
        <v>3424</v>
      </c>
    </row>
    <row r="140" spans="1:33" s="14" customFormat="1" ht="15" customHeight="1" thickBot="1">
      <c r="A140" s="1"/>
      <c r="B140" s="185"/>
      <c r="C140" s="29" t="s">
        <v>23</v>
      </c>
      <c r="D140" s="30">
        <f t="shared" ref="D140:AG140" si="134">ROUND($B$136*D$5/30*6/100,0)</f>
        <v>88</v>
      </c>
      <c r="E140" s="30">
        <f t="shared" si="134"/>
        <v>176</v>
      </c>
      <c r="F140" s="30">
        <f t="shared" si="134"/>
        <v>263</v>
      </c>
      <c r="G140" s="30">
        <f t="shared" si="134"/>
        <v>351</v>
      </c>
      <c r="H140" s="30">
        <f t="shared" si="134"/>
        <v>439</v>
      </c>
      <c r="I140" s="30">
        <f t="shared" si="134"/>
        <v>527</v>
      </c>
      <c r="J140" s="30">
        <f t="shared" si="134"/>
        <v>615</v>
      </c>
      <c r="K140" s="30">
        <f t="shared" si="134"/>
        <v>702</v>
      </c>
      <c r="L140" s="30">
        <f t="shared" si="134"/>
        <v>790</v>
      </c>
      <c r="M140" s="30">
        <f t="shared" si="134"/>
        <v>878</v>
      </c>
      <c r="N140" s="30">
        <f t="shared" si="134"/>
        <v>966</v>
      </c>
      <c r="O140" s="30">
        <f t="shared" si="134"/>
        <v>1054</v>
      </c>
      <c r="P140" s="30">
        <f t="shared" si="134"/>
        <v>1141</v>
      </c>
      <c r="Q140" s="30">
        <f t="shared" si="134"/>
        <v>1229</v>
      </c>
      <c r="R140" s="30">
        <f t="shared" si="134"/>
        <v>1317</v>
      </c>
      <c r="S140" s="30">
        <f t="shared" si="134"/>
        <v>1405</v>
      </c>
      <c r="T140" s="30">
        <f t="shared" si="134"/>
        <v>1493</v>
      </c>
      <c r="U140" s="30">
        <f t="shared" si="134"/>
        <v>1580</v>
      </c>
      <c r="V140" s="30">
        <f t="shared" si="134"/>
        <v>1668</v>
      </c>
      <c r="W140" s="30">
        <f t="shared" si="134"/>
        <v>1756</v>
      </c>
      <c r="X140" s="30">
        <f t="shared" si="134"/>
        <v>1844</v>
      </c>
      <c r="Y140" s="30">
        <f t="shared" si="134"/>
        <v>1932</v>
      </c>
      <c r="Z140" s="30">
        <f t="shared" si="134"/>
        <v>2019</v>
      </c>
      <c r="AA140" s="30">
        <f t="shared" si="134"/>
        <v>2107</v>
      </c>
      <c r="AB140" s="30">
        <f t="shared" si="134"/>
        <v>2195</v>
      </c>
      <c r="AC140" s="30">
        <f t="shared" si="134"/>
        <v>2283</v>
      </c>
      <c r="AD140" s="30">
        <f t="shared" si="134"/>
        <v>2371</v>
      </c>
      <c r="AE140" s="30">
        <f t="shared" si="134"/>
        <v>2458</v>
      </c>
      <c r="AF140" s="30">
        <f t="shared" si="134"/>
        <v>2546</v>
      </c>
      <c r="AG140" s="31">
        <f t="shared" si="134"/>
        <v>2634</v>
      </c>
    </row>
    <row r="141" spans="1:33" s="14" customFormat="1" ht="15" customHeight="1">
      <c r="A141" s="1"/>
      <c r="B141" s="188">
        <v>45800</v>
      </c>
      <c r="C141" s="11" t="s">
        <v>24</v>
      </c>
      <c r="D141" s="12">
        <f t="shared" ref="D141:AG141" si="135">ROUND($B$141*D$5/30*$C$2*$D$2,0)+ROUND($B$141*D$5/30*$C$3*$D$2,0)</f>
        <v>34</v>
      </c>
      <c r="E141" s="12">
        <f t="shared" si="135"/>
        <v>67</v>
      </c>
      <c r="F141" s="12">
        <f t="shared" si="135"/>
        <v>101</v>
      </c>
      <c r="G141" s="12">
        <f t="shared" si="135"/>
        <v>134</v>
      </c>
      <c r="H141" s="12">
        <f t="shared" si="135"/>
        <v>168</v>
      </c>
      <c r="I141" s="12">
        <f t="shared" si="135"/>
        <v>201</v>
      </c>
      <c r="J141" s="12">
        <f t="shared" si="135"/>
        <v>235</v>
      </c>
      <c r="K141" s="12">
        <f t="shared" si="135"/>
        <v>268</v>
      </c>
      <c r="L141" s="12">
        <f t="shared" si="135"/>
        <v>302</v>
      </c>
      <c r="M141" s="12">
        <f t="shared" si="135"/>
        <v>336</v>
      </c>
      <c r="N141" s="12">
        <f t="shared" si="135"/>
        <v>370</v>
      </c>
      <c r="O141" s="12">
        <f t="shared" si="135"/>
        <v>403</v>
      </c>
      <c r="P141" s="12">
        <f t="shared" si="135"/>
        <v>437</v>
      </c>
      <c r="Q141" s="12">
        <f t="shared" si="135"/>
        <v>470</v>
      </c>
      <c r="R141" s="12">
        <f t="shared" si="135"/>
        <v>504</v>
      </c>
      <c r="S141" s="12">
        <f t="shared" si="135"/>
        <v>538</v>
      </c>
      <c r="T141" s="12">
        <f t="shared" si="135"/>
        <v>571</v>
      </c>
      <c r="U141" s="12">
        <f t="shared" si="135"/>
        <v>605</v>
      </c>
      <c r="V141" s="12">
        <f t="shared" si="135"/>
        <v>638</v>
      </c>
      <c r="W141" s="12">
        <f t="shared" si="135"/>
        <v>672</v>
      </c>
      <c r="X141" s="12">
        <f t="shared" si="135"/>
        <v>705</v>
      </c>
      <c r="Y141" s="12">
        <f t="shared" si="135"/>
        <v>739</v>
      </c>
      <c r="Z141" s="12">
        <f t="shared" si="135"/>
        <v>772</v>
      </c>
      <c r="AA141" s="12">
        <f t="shared" si="135"/>
        <v>806</v>
      </c>
      <c r="AB141" s="12">
        <f t="shared" si="135"/>
        <v>839</v>
      </c>
      <c r="AC141" s="12">
        <f t="shared" si="135"/>
        <v>873</v>
      </c>
      <c r="AD141" s="12">
        <f t="shared" si="135"/>
        <v>906</v>
      </c>
      <c r="AE141" s="12">
        <f t="shared" si="135"/>
        <v>940</v>
      </c>
      <c r="AF141" s="12">
        <f t="shared" si="135"/>
        <v>974</v>
      </c>
      <c r="AG141" s="13">
        <f t="shared" si="135"/>
        <v>1008</v>
      </c>
    </row>
    <row r="142" spans="1:33" ht="15" customHeight="1">
      <c r="B142" s="189"/>
      <c r="C142" s="15" t="s">
        <v>21</v>
      </c>
      <c r="D142" s="16">
        <f t="shared" ref="D142:AG142" si="136">ROUND($B$141*D$5/30*$C$2*$E$2,0)+ROUND($B$141*D$5/30*$C$3*$E$2,0)</f>
        <v>118</v>
      </c>
      <c r="E142" s="16">
        <f t="shared" si="136"/>
        <v>235</v>
      </c>
      <c r="F142" s="16">
        <f t="shared" si="136"/>
        <v>353</v>
      </c>
      <c r="G142" s="16">
        <f t="shared" si="136"/>
        <v>470</v>
      </c>
      <c r="H142" s="16">
        <f t="shared" si="136"/>
        <v>587</v>
      </c>
      <c r="I142" s="16">
        <f t="shared" si="136"/>
        <v>705</v>
      </c>
      <c r="J142" s="16">
        <f t="shared" si="136"/>
        <v>823</v>
      </c>
      <c r="K142" s="16">
        <f t="shared" si="136"/>
        <v>940</v>
      </c>
      <c r="L142" s="16">
        <f t="shared" si="136"/>
        <v>1058</v>
      </c>
      <c r="M142" s="16">
        <f t="shared" si="136"/>
        <v>1176</v>
      </c>
      <c r="N142" s="16">
        <f t="shared" si="136"/>
        <v>1294</v>
      </c>
      <c r="O142" s="16">
        <f t="shared" si="136"/>
        <v>1410</v>
      </c>
      <c r="P142" s="16">
        <f t="shared" si="136"/>
        <v>1528</v>
      </c>
      <c r="Q142" s="16">
        <f t="shared" si="136"/>
        <v>1646</v>
      </c>
      <c r="R142" s="16">
        <f t="shared" si="136"/>
        <v>1763</v>
      </c>
      <c r="S142" s="16">
        <f t="shared" si="136"/>
        <v>1881</v>
      </c>
      <c r="T142" s="16">
        <f t="shared" si="136"/>
        <v>1999</v>
      </c>
      <c r="U142" s="16">
        <f t="shared" si="136"/>
        <v>2116</v>
      </c>
      <c r="V142" s="16">
        <f t="shared" si="136"/>
        <v>2233</v>
      </c>
      <c r="W142" s="16">
        <f t="shared" si="136"/>
        <v>2351</v>
      </c>
      <c r="X142" s="16">
        <f t="shared" si="136"/>
        <v>2468</v>
      </c>
      <c r="Y142" s="16">
        <f t="shared" si="136"/>
        <v>2586</v>
      </c>
      <c r="Z142" s="16">
        <f t="shared" si="136"/>
        <v>2704</v>
      </c>
      <c r="AA142" s="16">
        <f t="shared" si="136"/>
        <v>2821</v>
      </c>
      <c r="AB142" s="16">
        <f t="shared" si="136"/>
        <v>2939</v>
      </c>
      <c r="AC142" s="16">
        <f t="shared" si="136"/>
        <v>3057</v>
      </c>
      <c r="AD142" s="16">
        <f t="shared" si="136"/>
        <v>3174</v>
      </c>
      <c r="AE142" s="16">
        <f t="shared" si="136"/>
        <v>3291</v>
      </c>
      <c r="AF142" s="16">
        <f t="shared" si="136"/>
        <v>3409</v>
      </c>
      <c r="AG142" s="17">
        <f t="shared" si="136"/>
        <v>3527</v>
      </c>
    </row>
    <row r="143" spans="1:33" s="19" customFormat="1" ht="15" customHeight="1">
      <c r="A143" s="1"/>
      <c r="B143" s="189"/>
      <c r="C143" s="18" t="s">
        <v>22</v>
      </c>
      <c r="D143" s="16">
        <f t="shared" ref="D143:AG143" si="137">ROUND($B$141*D$5/30*$C$4,0)</f>
        <v>2</v>
      </c>
      <c r="E143" s="16">
        <f t="shared" si="137"/>
        <v>3</v>
      </c>
      <c r="F143" s="16">
        <f t="shared" si="137"/>
        <v>5</v>
      </c>
      <c r="G143" s="16">
        <f t="shared" si="137"/>
        <v>6</v>
      </c>
      <c r="H143" s="16">
        <f t="shared" si="137"/>
        <v>8</v>
      </c>
      <c r="I143" s="16">
        <f t="shared" si="137"/>
        <v>9</v>
      </c>
      <c r="J143" s="16">
        <f t="shared" si="137"/>
        <v>11</v>
      </c>
      <c r="K143" s="16">
        <f t="shared" si="137"/>
        <v>12</v>
      </c>
      <c r="L143" s="16">
        <f t="shared" si="137"/>
        <v>14</v>
      </c>
      <c r="M143" s="16">
        <f t="shared" si="137"/>
        <v>15</v>
      </c>
      <c r="N143" s="16">
        <f t="shared" si="137"/>
        <v>17</v>
      </c>
      <c r="O143" s="16">
        <f t="shared" si="137"/>
        <v>18</v>
      </c>
      <c r="P143" s="16">
        <f t="shared" si="137"/>
        <v>20</v>
      </c>
      <c r="Q143" s="16">
        <f t="shared" si="137"/>
        <v>21</v>
      </c>
      <c r="R143" s="16">
        <f t="shared" si="137"/>
        <v>23</v>
      </c>
      <c r="S143" s="16">
        <f t="shared" si="137"/>
        <v>24</v>
      </c>
      <c r="T143" s="16">
        <f t="shared" si="137"/>
        <v>26</v>
      </c>
      <c r="U143" s="16">
        <f t="shared" si="137"/>
        <v>27</v>
      </c>
      <c r="V143" s="16">
        <f t="shared" si="137"/>
        <v>29</v>
      </c>
      <c r="W143" s="16">
        <f t="shared" si="137"/>
        <v>31</v>
      </c>
      <c r="X143" s="16">
        <f t="shared" si="137"/>
        <v>32</v>
      </c>
      <c r="Y143" s="16">
        <f t="shared" si="137"/>
        <v>34</v>
      </c>
      <c r="Z143" s="16">
        <f t="shared" si="137"/>
        <v>35</v>
      </c>
      <c r="AA143" s="16">
        <f t="shared" si="137"/>
        <v>37</v>
      </c>
      <c r="AB143" s="16">
        <f t="shared" si="137"/>
        <v>38</v>
      </c>
      <c r="AC143" s="16">
        <f t="shared" si="137"/>
        <v>40</v>
      </c>
      <c r="AD143" s="16">
        <f t="shared" si="137"/>
        <v>41</v>
      </c>
      <c r="AE143" s="16">
        <f t="shared" si="137"/>
        <v>43</v>
      </c>
      <c r="AF143" s="16">
        <f t="shared" si="137"/>
        <v>44</v>
      </c>
      <c r="AG143" s="17">
        <f t="shared" si="137"/>
        <v>46</v>
      </c>
    </row>
    <row r="144" spans="1:33" s="14" customFormat="1" ht="15" customHeight="1">
      <c r="A144" s="1"/>
      <c r="B144" s="189"/>
      <c r="C144" s="32" t="s">
        <v>20</v>
      </c>
      <c r="D144" s="33">
        <f t="shared" ref="D144:AG144" si="138">D142+D143</f>
        <v>120</v>
      </c>
      <c r="E144" s="33">
        <f t="shared" si="138"/>
        <v>238</v>
      </c>
      <c r="F144" s="33">
        <f t="shared" si="138"/>
        <v>358</v>
      </c>
      <c r="G144" s="33">
        <f t="shared" si="138"/>
        <v>476</v>
      </c>
      <c r="H144" s="33">
        <f t="shared" si="138"/>
        <v>595</v>
      </c>
      <c r="I144" s="33">
        <f t="shared" si="138"/>
        <v>714</v>
      </c>
      <c r="J144" s="33">
        <f t="shared" si="138"/>
        <v>834</v>
      </c>
      <c r="K144" s="33">
        <f t="shared" si="138"/>
        <v>952</v>
      </c>
      <c r="L144" s="33">
        <f t="shared" si="138"/>
        <v>1072</v>
      </c>
      <c r="M144" s="33">
        <f t="shared" si="138"/>
        <v>1191</v>
      </c>
      <c r="N144" s="33">
        <f t="shared" si="138"/>
        <v>1311</v>
      </c>
      <c r="O144" s="33">
        <f t="shared" si="138"/>
        <v>1428</v>
      </c>
      <c r="P144" s="33">
        <f t="shared" si="138"/>
        <v>1548</v>
      </c>
      <c r="Q144" s="33">
        <f t="shared" si="138"/>
        <v>1667</v>
      </c>
      <c r="R144" s="33">
        <f t="shared" si="138"/>
        <v>1786</v>
      </c>
      <c r="S144" s="33">
        <f t="shared" si="138"/>
        <v>1905</v>
      </c>
      <c r="T144" s="33">
        <f t="shared" si="138"/>
        <v>2025</v>
      </c>
      <c r="U144" s="33">
        <f t="shared" si="138"/>
        <v>2143</v>
      </c>
      <c r="V144" s="33">
        <f t="shared" si="138"/>
        <v>2262</v>
      </c>
      <c r="W144" s="33">
        <f t="shared" si="138"/>
        <v>2382</v>
      </c>
      <c r="X144" s="33">
        <f t="shared" si="138"/>
        <v>2500</v>
      </c>
      <c r="Y144" s="33">
        <f t="shared" si="138"/>
        <v>2620</v>
      </c>
      <c r="Z144" s="33">
        <f t="shared" si="138"/>
        <v>2739</v>
      </c>
      <c r="AA144" s="33">
        <f t="shared" si="138"/>
        <v>2858</v>
      </c>
      <c r="AB144" s="33">
        <f t="shared" si="138"/>
        <v>2977</v>
      </c>
      <c r="AC144" s="33">
        <f t="shared" si="138"/>
        <v>3097</v>
      </c>
      <c r="AD144" s="33">
        <f t="shared" si="138"/>
        <v>3215</v>
      </c>
      <c r="AE144" s="33">
        <f t="shared" si="138"/>
        <v>3334</v>
      </c>
      <c r="AF144" s="33">
        <f t="shared" si="138"/>
        <v>3453</v>
      </c>
      <c r="AG144" s="34">
        <f t="shared" si="138"/>
        <v>3573</v>
      </c>
    </row>
    <row r="145" spans="1:33" s="14" customFormat="1" ht="15" customHeight="1" thickBot="1">
      <c r="A145" s="1"/>
      <c r="B145" s="190"/>
      <c r="C145" s="23" t="s">
        <v>23</v>
      </c>
      <c r="D145" s="24">
        <f t="shared" ref="D145:AG145" si="139">ROUND($B$141*D$5/30*6/100,0)</f>
        <v>92</v>
      </c>
      <c r="E145" s="24">
        <f t="shared" si="139"/>
        <v>183</v>
      </c>
      <c r="F145" s="24">
        <f t="shared" si="139"/>
        <v>275</v>
      </c>
      <c r="G145" s="24">
        <f t="shared" si="139"/>
        <v>366</v>
      </c>
      <c r="H145" s="24">
        <f t="shared" si="139"/>
        <v>458</v>
      </c>
      <c r="I145" s="24">
        <f t="shared" si="139"/>
        <v>550</v>
      </c>
      <c r="J145" s="24">
        <f t="shared" si="139"/>
        <v>641</v>
      </c>
      <c r="K145" s="24">
        <f t="shared" si="139"/>
        <v>733</v>
      </c>
      <c r="L145" s="24">
        <f t="shared" si="139"/>
        <v>824</v>
      </c>
      <c r="M145" s="24">
        <f t="shared" si="139"/>
        <v>916</v>
      </c>
      <c r="N145" s="24">
        <f t="shared" si="139"/>
        <v>1008</v>
      </c>
      <c r="O145" s="24">
        <f t="shared" si="139"/>
        <v>1099</v>
      </c>
      <c r="P145" s="24">
        <f t="shared" si="139"/>
        <v>1191</v>
      </c>
      <c r="Q145" s="24">
        <f t="shared" si="139"/>
        <v>1282</v>
      </c>
      <c r="R145" s="24">
        <f t="shared" si="139"/>
        <v>1374</v>
      </c>
      <c r="S145" s="24">
        <f t="shared" si="139"/>
        <v>1466</v>
      </c>
      <c r="T145" s="24">
        <f t="shared" si="139"/>
        <v>1557</v>
      </c>
      <c r="U145" s="24">
        <f t="shared" si="139"/>
        <v>1649</v>
      </c>
      <c r="V145" s="24">
        <f t="shared" si="139"/>
        <v>1740</v>
      </c>
      <c r="W145" s="24">
        <f t="shared" si="139"/>
        <v>1832</v>
      </c>
      <c r="X145" s="24">
        <f t="shared" si="139"/>
        <v>1924</v>
      </c>
      <c r="Y145" s="24">
        <f t="shared" si="139"/>
        <v>2015</v>
      </c>
      <c r="Z145" s="24">
        <f t="shared" si="139"/>
        <v>2107</v>
      </c>
      <c r="AA145" s="24">
        <f t="shared" si="139"/>
        <v>2198</v>
      </c>
      <c r="AB145" s="24">
        <f t="shared" si="139"/>
        <v>2290</v>
      </c>
      <c r="AC145" s="24">
        <f t="shared" si="139"/>
        <v>2382</v>
      </c>
      <c r="AD145" s="24">
        <f t="shared" si="139"/>
        <v>2473</v>
      </c>
      <c r="AE145" s="24">
        <f t="shared" si="139"/>
        <v>2565</v>
      </c>
      <c r="AF145" s="24">
        <f t="shared" si="139"/>
        <v>2656</v>
      </c>
      <c r="AG145" s="25">
        <f t="shared" si="139"/>
        <v>2748</v>
      </c>
    </row>
    <row r="146" spans="1:33" ht="13.8" thickBot="1"/>
    <row r="147" spans="1:33" ht="15" customHeight="1">
      <c r="A147" s="19"/>
      <c r="B147" s="35" t="s">
        <v>25</v>
      </c>
      <c r="C147" s="36" t="s">
        <v>26</v>
      </c>
      <c r="D147" s="37">
        <v>1</v>
      </c>
      <c r="E147" s="37">
        <v>2</v>
      </c>
      <c r="F147" s="37">
        <v>3</v>
      </c>
      <c r="G147" s="37">
        <v>4</v>
      </c>
      <c r="H147" s="37">
        <v>5</v>
      </c>
      <c r="I147" s="37">
        <v>6</v>
      </c>
      <c r="J147" s="37">
        <v>7</v>
      </c>
      <c r="K147" s="37">
        <v>8</v>
      </c>
      <c r="L147" s="37">
        <v>9</v>
      </c>
      <c r="M147" s="37">
        <v>10</v>
      </c>
      <c r="N147" s="37">
        <v>11</v>
      </c>
      <c r="O147" s="37">
        <v>12</v>
      </c>
      <c r="P147" s="37">
        <v>13</v>
      </c>
      <c r="Q147" s="37">
        <v>14</v>
      </c>
      <c r="R147" s="37">
        <v>15</v>
      </c>
      <c r="S147" s="37">
        <v>16</v>
      </c>
      <c r="T147" s="37">
        <v>17</v>
      </c>
      <c r="U147" s="37">
        <v>18</v>
      </c>
      <c r="V147" s="37">
        <v>19</v>
      </c>
      <c r="W147" s="37">
        <v>20</v>
      </c>
      <c r="X147" s="37">
        <v>21</v>
      </c>
      <c r="Y147" s="37">
        <v>22</v>
      </c>
      <c r="Z147" s="37">
        <v>23</v>
      </c>
      <c r="AA147" s="37">
        <v>24</v>
      </c>
      <c r="AB147" s="37">
        <v>25</v>
      </c>
      <c r="AC147" s="37">
        <v>26</v>
      </c>
      <c r="AD147" s="37">
        <v>27</v>
      </c>
      <c r="AE147" s="37">
        <v>28</v>
      </c>
      <c r="AF147" s="37">
        <v>29</v>
      </c>
      <c r="AG147" s="38">
        <v>30</v>
      </c>
    </row>
    <row r="148" spans="1:33" s="43" customFormat="1" ht="15" customHeight="1">
      <c r="A148" s="14">
        <f>1</f>
        <v>1</v>
      </c>
      <c r="B148" s="39">
        <v>11100</v>
      </c>
      <c r="C148" s="40" t="s">
        <v>27</v>
      </c>
      <c r="D148" s="41">
        <v>8</v>
      </c>
      <c r="E148" s="41">
        <v>16</v>
      </c>
      <c r="F148" s="41">
        <v>24</v>
      </c>
      <c r="G148" s="41">
        <v>33</v>
      </c>
      <c r="H148" s="41">
        <v>41</v>
      </c>
      <c r="I148" s="41">
        <v>48</v>
      </c>
      <c r="J148" s="41">
        <v>57</v>
      </c>
      <c r="K148" s="41">
        <v>65</v>
      </c>
      <c r="L148" s="41">
        <v>74</v>
      </c>
      <c r="M148" s="41">
        <v>81</v>
      </c>
      <c r="N148" s="41">
        <v>89</v>
      </c>
      <c r="O148" s="41">
        <v>98</v>
      </c>
      <c r="P148" s="41">
        <v>106</v>
      </c>
      <c r="Q148" s="41">
        <v>114</v>
      </c>
      <c r="R148" s="41">
        <v>122</v>
      </c>
      <c r="S148" s="41">
        <v>130</v>
      </c>
      <c r="T148" s="41">
        <v>139</v>
      </c>
      <c r="U148" s="41">
        <v>146</v>
      </c>
      <c r="V148" s="41">
        <v>155</v>
      </c>
      <c r="W148" s="41">
        <v>163</v>
      </c>
      <c r="X148" s="41">
        <v>171</v>
      </c>
      <c r="Y148" s="41">
        <v>179</v>
      </c>
      <c r="Z148" s="41">
        <v>187</v>
      </c>
      <c r="AA148" s="41">
        <v>196</v>
      </c>
      <c r="AB148" s="41">
        <v>204</v>
      </c>
      <c r="AC148" s="41">
        <v>211</v>
      </c>
      <c r="AD148" s="41">
        <v>220</v>
      </c>
      <c r="AE148" s="41">
        <v>228</v>
      </c>
      <c r="AF148" s="41">
        <v>236</v>
      </c>
      <c r="AG148" s="42">
        <v>244</v>
      </c>
    </row>
    <row r="149" spans="1:33" s="43" customFormat="1" ht="15" customHeight="1">
      <c r="A149" s="44">
        <f>1+B148</f>
        <v>11101</v>
      </c>
      <c r="B149" s="39">
        <v>12540</v>
      </c>
      <c r="C149" s="40" t="s">
        <v>27</v>
      </c>
      <c r="D149" s="41">
        <v>9</v>
      </c>
      <c r="E149" s="41">
        <v>19</v>
      </c>
      <c r="F149" s="41">
        <v>28</v>
      </c>
      <c r="G149" s="41">
        <v>36</v>
      </c>
      <c r="H149" s="41">
        <v>46</v>
      </c>
      <c r="I149" s="41">
        <v>55</v>
      </c>
      <c r="J149" s="41">
        <v>65</v>
      </c>
      <c r="K149" s="41">
        <v>74</v>
      </c>
      <c r="L149" s="41">
        <v>83</v>
      </c>
      <c r="M149" s="41">
        <v>92</v>
      </c>
      <c r="N149" s="41">
        <v>101</v>
      </c>
      <c r="O149" s="41">
        <v>110</v>
      </c>
      <c r="P149" s="41">
        <v>120</v>
      </c>
      <c r="Q149" s="41">
        <v>129</v>
      </c>
      <c r="R149" s="41">
        <v>138</v>
      </c>
      <c r="S149" s="41">
        <v>147</v>
      </c>
      <c r="T149" s="41">
        <v>156</v>
      </c>
      <c r="U149" s="41">
        <v>165</v>
      </c>
      <c r="V149" s="41">
        <v>175</v>
      </c>
      <c r="W149" s="41">
        <v>184</v>
      </c>
      <c r="X149" s="41">
        <v>194</v>
      </c>
      <c r="Y149" s="41">
        <v>202</v>
      </c>
      <c r="Z149" s="41">
        <v>211</v>
      </c>
      <c r="AA149" s="41">
        <v>221</v>
      </c>
      <c r="AB149" s="41">
        <v>230</v>
      </c>
      <c r="AC149" s="41">
        <v>239</v>
      </c>
      <c r="AD149" s="41">
        <v>249</v>
      </c>
      <c r="AE149" s="41">
        <v>257</v>
      </c>
      <c r="AF149" s="41">
        <v>266</v>
      </c>
      <c r="AG149" s="42">
        <v>276</v>
      </c>
    </row>
    <row r="150" spans="1:33" s="43" customFormat="1" ht="15" customHeight="1">
      <c r="A150" s="44">
        <f>1+B149</f>
        <v>12541</v>
      </c>
      <c r="B150" s="39">
        <v>13500</v>
      </c>
      <c r="C150" s="40" t="s">
        <v>27</v>
      </c>
      <c r="D150" s="41">
        <v>10</v>
      </c>
      <c r="E150" s="41">
        <v>20</v>
      </c>
      <c r="F150" s="41">
        <v>30</v>
      </c>
      <c r="G150" s="41">
        <v>40</v>
      </c>
      <c r="H150" s="41">
        <v>50</v>
      </c>
      <c r="I150" s="41">
        <v>59</v>
      </c>
      <c r="J150" s="41">
        <v>69</v>
      </c>
      <c r="K150" s="41">
        <v>79</v>
      </c>
      <c r="L150" s="41">
        <v>89</v>
      </c>
      <c r="M150" s="41">
        <v>99</v>
      </c>
      <c r="N150" s="41">
        <v>109</v>
      </c>
      <c r="O150" s="41">
        <v>119</v>
      </c>
      <c r="P150" s="41">
        <v>129</v>
      </c>
      <c r="Q150" s="41">
        <v>139</v>
      </c>
      <c r="R150" s="41">
        <v>149</v>
      </c>
      <c r="S150" s="41">
        <v>158</v>
      </c>
      <c r="T150" s="41">
        <v>168</v>
      </c>
      <c r="U150" s="41">
        <v>178</v>
      </c>
      <c r="V150" s="41">
        <v>188</v>
      </c>
      <c r="W150" s="41">
        <v>198</v>
      </c>
      <c r="X150" s="41">
        <v>208</v>
      </c>
      <c r="Y150" s="41">
        <v>218</v>
      </c>
      <c r="Z150" s="41">
        <v>228</v>
      </c>
      <c r="AA150" s="41">
        <v>238</v>
      </c>
      <c r="AB150" s="41">
        <v>248</v>
      </c>
      <c r="AC150" s="41">
        <v>257</v>
      </c>
      <c r="AD150" s="41">
        <v>267</v>
      </c>
      <c r="AE150" s="41">
        <v>277</v>
      </c>
      <c r="AF150" s="41">
        <v>287</v>
      </c>
      <c r="AG150" s="42">
        <v>297</v>
      </c>
    </row>
    <row r="151" spans="1:33" s="43" customFormat="1" ht="15" customHeight="1">
      <c r="A151" s="44">
        <f t="shared" ref="A151:A175" si="140">1+B150</f>
        <v>13501</v>
      </c>
      <c r="B151" s="39">
        <v>15840</v>
      </c>
      <c r="C151" s="40" t="s">
        <v>27</v>
      </c>
      <c r="D151" s="41">
        <v>12</v>
      </c>
      <c r="E151" s="41">
        <v>23</v>
      </c>
      <c r="F151" s="41">
        <v>35</v>
      </c>
      <c r="G151" s="41">
        <v>46</v>
      </c>
      <c r="H151" s="41">
        <v>58</v>
      </c>
      <c r="I151" s="41">
        <v>69</v>
      </c>
      <c r="J151" s="41">
        <v>81</v>
      </c>
      <c r="K151" s="41">
        <v>92</v>
      </c>
      <c r="L151" s="41">
        <v>105</v>
      </c>
      <c r="M151" s="41">
        <v>117</v>
      </c>
      <c r="N151" s="41">
        <v>128</v>
      </c>
      <c r="O151" s="41">
        <v>140</v>
      </c>
      <c r="P151" s="41">
        <v>151</v>
      </c>
      <c r="Q151" s="41">
        <v>163</v>
      </c>
      <c r="R151" s="41">
        <v>174</v>
      </c>
      <c r="S151" s="41">
        <v>186</v>
      </c>
      <c r="T151" s="41">
        <v>198</v>
      </c>
      <c r="U151" s="41">
        <v>209</v>
      </c>
      <c r="V151" s="41">
        <v>221</v>
      </c>
      <c r="W151" s="41">
        <v>232</v>
      </c>
      <c r="X151" s="41">
        <v>244</v>
      </c>
      <c r="Y151" s="41">
        <v>255</v>
      </c>
      <c r="Z151" s="41">
        <v>267</v>
      </c>
      <c r="AA151" s="41">
        <v>278</v>
      </c>
      <c r="AB151" s="41">
        <v>290</v>
      </c>
      <c r="AC151" s="41">
        <v>302</v>
      </c>
      <c r="AD151" s="41">
        <v>314</v>
      </c>
      <c r="AE151" s="41">
        <v>326</v>
      </c>
      <c r="AF151" s="41">
        <v>337</v>
      </c>
      <c r="AG151" s="42">
        <v>349</v>
      </c>
    </row>
    <row r="152" spans="1:33" s="43" customFormat="1" ht="15" customHeight="1">
      <c r="A152" s="44">
        <f t="shared" si="140"/>
        <v>15841</v>
      </c>
      <c r="B152" s="39">
        <v>16500</v>
      </c>
      <c r="C152" s="40" t="s">
        <v>27</v>
      </c>
      <c r="D152" s="41">
        <v>12</v>
      </c>
      <c r="E152" s="41">
        <v>24</v>
      </c>
      <c r="F152" s="41">
        <v>36</v>
      </c>
      <c r="G152" s="41">
        <v>48</v>
      </c>
      <c r="H152" s="41">
        <v>61</v>
      </c>
      <c r="I152" s="41">
        <v>73</v>
      </c>
      <c r="J152" s="41">
        <v>85</v>
      </c>
      <c r="K152" s="41">
        <v>97</v>
      </c>
      <c r="L152" s="41">
        <v>109</v>
      </c>
      <c r="M152" s="41">
        <v>121</v>
      </c>
      <c r="N152" s="41">
        <v>133</v>
      </c>
      <c r="O152" s="41">
        <v>145</v>
      </c>
      <c r="P152" s="41">
        <v>157</v>
      </c>
      <c r="Q152" s="41">
        <v>169</v>
      </c>
      <c r="R152" s="41">
        <v>182</v>
      </c>
      <c r="S152" s="41">
        <v>194</v>
      </c>
      <c r="T152" s="41">
        <v>206</v>
      </c>
      <c r="U152" s="41">
        <v>218</v>
      </c>
      <c r="V152" s="41">
        <v>230</v>
      </c>
      <c r="W152" s="41">
        <v>242</v>
      </c>
      <c r="X152" s="41">
        <v>254</v>
      </c>
      <c r="Y152" s="41">
        <v>266</v>
      </c>
      <c r="Z152" s="41">
        <v>278</v>
      </c>
      <c r="AA152" s="41">
        <v>290</v>
      </c>
      <c r="AB152" s="41">
        <v>303</v>
      </c>
      <c r="AC152" s="41">
        <v>315</v>
      </c>
      <c r="AD152" s="41">
        <v>327</v>
      </c>
      <c r="AE152" s="41">
        <v>339</v>
      </c>
      <c r="AF152" s="41">
        <v>351</v>
      </c>
      <c r="AG152" s="42">
        <v>363</v>
      </c>
    </row>
    <row r="153" spans="1:33" s="43" customFormat="1" ht="15" customHeight="1">
      <c r="A153" s="44">
        <f t="shared" si="140"/>
        <v>16501</v>
      </c>
      <c r="B153" s="39">
        <v>17280</v>
      </c>
      <c r="C153" s="40" t="s">
        <v>27</v>
      </c>
      <c r="D153" s="41">
        <v>13</v>
      </c>
      <c r="E153" s="41">
        <v>25</v>
      </c>
      <c r="F153" s="41">
        <v>38</v>
      </c>
      <c r="G153" s="41">
        <v>51</v>
      </c>
      <c r="H153" s="41">
        <v>64</v>
      </c>
      <c r="I153" s="41">
        <v>76</v>
      </c>
      <c r="J153" s="41">
        <v>89</v>
      </c>
      <c r="K153" s="41">
        <v>101</v>
      </c>
      <c r="L153" s="41">
        <v>114</v>
      </c>
      <c r="M153" s="41">
        <v>127</v>
      </c>
      <c r="N153" s="41">
        <v>140</v>
      </c>
      <c r="O153" s="41">
        <v>152</v>
      </c>
      <c r="P153" s="41">
        <v>165</v>
      </c>
      <c r="Q153" s="41">
        <v>177</v>
      </c>
      <c r="R153" s="41">
        <v>190</v>
      </c>
      <c r="S153" s="41">
        <v>202</v>
      </c>
      <c r="T153" s="41">
        <v>216</v>
      </c>
      <c r="U153" s="41">
        <v>228</v>
      </c>
      <c r="V153" s="41">
        <v>241</v>
      </c>
      <c r="W153" s="41">
        <v>253</v>
      </c>
      <c r="X153" s="41">
        <v>266</v>
      </c>
      <c r="Y153" s="41">
        <v>278</v>
      </c>
      <c r="Z153" s="41">
        <v>291</v>
      </c>
      <c r="AA153" s="41">
        <v>304</v>
      </c>
      <c r="AB153" s="41">
        <v>317</v>
      </c>
      <c r="AC153" s="41">
        <v>330</v>
      </c>
      <c r="AD153" s="41">
        <v>342</v>
      </c>
      <c r="AE153" s="41">
        <v>355</v>
      </c>
      <c r="AF153" s="41">
        <v>367</v>
      </c>
      <c r="AG153" s="42">
        <v>381</v>
      </c>
    </row>
    <row r="154" spans="1:33" s="43" customFormat="1" ht="15" customHeight="1">
      <c r="A154" s="44">
        <f t="shared" si="140"/>
        <v>17281</v>
      </c>
      <c r="B154" s="39">
        <v>17880</v>
      </c>
      <c r="C154" s="40" t="s">
        <v>27</v>
      </c>
      <c r="D154" s="41">
        <v>13</v>
      </c>
      <c r="E154" s="41">
        <v>26</v>
      </c>
      <c r="F154" s="41">
        <v>40</v>
      </c>
      <c r="G154" s="41">
        <v>53</v>
      </c>
      <c r="H154" s="41">
        <v>66</v>
      </c>
      <c r="I154" s="41">
        <v>79</v>
      </c>
      <c r="J154" s="41">
        <v>91</v>
      </c>
      <c r="K154" s="41">
        <v>105</v>
      </c>
      <c r="L154" s="41">
        <v>118</v>
      </c>
      <c r="M154" s="41">
        <v>131</v>
      </c>
      <c r="N154" s="41">
        <v>144</v>
      </c>
      <c r="O154" s="41">
        <v>157</v>
      </c>
      <c r="P154" s="41">
        <v>170</v>
      </c>
      <c r="Q154" s="41">
        <v>184</v>
      </c>
      <c r="R154" s="41">
        <v>197</v>
      </c>
      <c r="S154" s="41">
        <v>210</v>
      </c>
      <c r="T154" s="41">
        <v>223</v>
      </c>
      <c r="U154" s="41">
        <v>236</v>
      </c>
      <c r="V154" s="41">
        <v>249</v>
      </c>
      <c r="W154" s="41">
        <v>262</v>
      </c>
      <c r="X154" s="41">
        <v>275</v>
      </c>
      <c r="Y154" s="41">
        <v>288</v>
      </c>
      <c r="Z154" s="41">
        <v>301</v>
      </c>
      <c r="AA154" s="41">
        <v>315</v>
      </c>
      <c r="AB154" s="41">
        <v>328</v>
      </c>
      <c r="AC154" s="41">
        <v>341</v>
      </c>
      <c r="AD154" s="41">
        <v>354</v>
      </c>
      <c r="AE154" s="41">
        <v>367</v>
      </c>
      <c r="AF154" s="41">
        <v>381</v>
      </c>
      <c r="AG154" s="42">
        <v>394</v>
      </c>
    </row>
    <row r="155" spans="1:33" s="43" customFormat="1" ht="15" customHeight="1">
      <c r="A155" s="44">
        <f t="shared" si="140"/>
        <v>17881</v>
      </c>
      <c r="B155" s="39">
        <v>19047</v>
      </c>
      <c r="C155" s="40" t="s">
        <v>27</v>
      </c>
      <c r="D155" s="41">
        <v>14</v>
      </c>
      <c r="E155" s="41">
        <v>28</v>
      </c>
      <c r="F155" s="41">
        <v>42</v>
      </c>
      <c r="G155" s="41">
        <v>56</v>
      </c>
      <c r="H155" s="41">
        <v>69</v>
      </c>
      <c r="I155" s="41">
        <v>84</v>
      </c>
      <c r="J155" s="41">
        <v>98</v>
      </c>
      <c r="K155" s="41">
        <v>112</v>
      </c>
      <c r="L155" s="41">
        <v>125</v>
      </c>
      <c r="M155" s="41">
        <v>140</v>
      </c>
      <c r="N155" s="41">
        <v>154</v>
      </c>
      <c r="O155" s="41">
        <v>167</v>
      </c>
      <c r="P155" s="41">
        <v>182</v>
      </c>
      <c r="Q155" s="41">
        <v>196</v>
      </c>
      <c r="R155" s="41">
        <v>209</v>
      </c>
      <c r="S155" s="41">
        <v>223</v>
      </c>
      <c r="T155" s="41">
        <v>238</v>
      </c>
      <c r="U155" s="41">
        <v>252</v>
      </c>
      <c r="V155" s="41">
        <v>265</v>
      </c>
      <c r="W155" s="41">
        <v>279</v>
      </c>
      <c r="X155" s="41">
        <v>294</v>
      </c>
      <c r="Y155" s="41">
        <v>307</v>
      </c>
      <c r="Z155" s="41">
        <v>321</v>
      </c>
      <c r="AA155" s="41">
        <v>335</v>
      </c>
      <c r="AB155" s="41">
        <v>349</v>
      </c>
      <c r="AC155" s="41">
        <v>363</v>
      </c>
      <c r="AD155" s="41">
        <v>377</v>
      </c>
      <c r="AE155" s="41">
        <v>392</v>
      </c>
      <c r="AF155" s="41">
        <v>405</v>
      </c>
      <c r="AG155" s="42">
        <v>419</v>
      </c>
    </row>
    <row r="156" spans="1:33" s="43" customFormat="1" ht="15" customHeight="1">
      <c r="A156" s="44">
        <f t="shared" si="140"/>
        <v>19048</v>
      </c>
      <c r="B156" s="39">
        <v>20008</v>
      </c>
      <c r="C156" s="40" t="s">
        <v>27</v>
      </c>
      <c r="D156" s="41">
        <v>14</v>
      </c>
      <c r="E156" s="41">
        <v>30</v>
      </c>
      <c r="F156" s="41">
        <v>44</v>
      </c>
      <c r="G156" s="41">
        <v>58</v>
      </c>
      <c r="H156" s="41">
        <v>74</v>
      </c>
      <c r="I156" s="41">
        <v>88</v>
      </c>
      <c r="J156" s="41">
        <v>102</v>
      </c>
      <c r="K156" s="41">
        <v>118</v>
      </c>
      <c r="L156" s="41">
        <v>132</v>
      </c>
      <c r="M156" s="41">
        <v>146</v>
      </c>
      <c r="N156" s="41">
        <v>162</v>
      </c>
      <c r="O156" s="41">
        <v>176</v>
      </c>
      <c r="P156" s="41">
        <v>190</v>
      </c>
      <c r="Q156" s="41">
        <v>206</v>
      </c>
      <c r="R156" s="41">
        <v>220</v>
      </c>
      <c r="S156" s="41">
        <v>234</v>
      </c>
      <c r="T156" s="41">
        <v>250</v>
      </c>
      <c r="U156" s="41">
        <v>264</v>
      </c>
      <c r="V156" s="41">
        <v>278</v>
      </c>
      <c r="W156" s="41">
        <v>294</v>
      </c>
      <c r="X156" s="41">
        <v>308</v>
      </c>
      <c r="Y156" s="41">
        <v>322</v>
      </c>
      <c r="Z156" s="41">
        <v>338</v>
      </c>
      <c r="AA156" s="41">
        <v>352</v>
      </c>
      <c r="AB156" s="41">
        <v>366</v>
      </c>
      <c r="AC156" s="41">
        <v>382</v>
      </c>
      <c r="AD156" s="41">
        <v>396</v>
      </c>
      <c r="AE156" s="41">
        <v>410</v>
      </c>
      <c r="AF156" s="41">
        <v>426</v>
      </c>
      <c r="AG156" s="42">
        <v>440</v>
      </c>
    </row>
    <row r="157" spans="1:33" s="43" customFormat="1" ht="15" customHeight="1">
      <c r="A157" s="44">
        <f t="shared" si="140"/>
        <v>20009</v>
      </c>
      <c r="B157" s="45">
        <v>21009</v>
      </c>
      <c r="C157" s="40" t="s">
        <v>27</v>
      </c>
      <c r="D157" s="41">
        <v>15</v>
      </c>
      <c r="E157" s="41">
        <v>31</v>
      </c>
      <c r="F157" s="41">
        <v>46</v>
      </c>
      <c r="G157" s="41">
        <v>62</v>
      </c>
      <c r="H157" s="41">
        <v>77</v>
      </c>
      <c r="I157" s="41">
        <v>92</v>
      </c>
      <c r="J157" s="41">
        <v>108</v>
      </c>
      <c r="K157" s="41">
        <v>123</v>
      </c>
      <c r="L157" s="41">
        <v>139</v>
      </c>
      <c r="M157" s="41">
        <v>154</v>
      </c>
      <c r="N157" s="41">
        <v>169</v>
      </c>
      <c r="O157" s="41">
        <v>185</v>
      </c>
      <c r="P157" s="41">
        <v>200</v>
      </c>
      <c r="Q157" s="41">
        <v>216</v>
      </c>
      <c r="R157" s="41">
        <v>231</v>
      </c>
      <c r="S157" s="41">
        <v>246</v>
      </c>
      <c r="T157" s="41">
        <v>262</v>
      </c>
      <c r="U157" s="41">
        <v>277</v>
      </c>
      <c r="V157" s="41">
        <v>293</v>
      </c>
      <c r="W157" s="41">
        <v>308</v>
      </c>
      <c r="X157" s="41">
        <v>323</v>
      </c>
      <c r="Y157" s="41">
        <v>339</v>
      </c>
      <c r="Z157" s="41">
        <v>354</v>
      </c>
      <c r="AA157" s="41">
        <v>370</v>
      </c>
      <c r="AB157" s="41">
        <v>385</v>
      </c>
      <c r="AC157" s="41">
        <v>400</v>
      </c>
      <c r="AD157" s="41">
        <v>416</v>
      </c>
      <c r="AE157" s="41">
        <v>431</v>
      </c>
      <c r="AF157" s="41">
        <v>447</v>
      </c>
      <c r="AG157" s="42">
        <v>462</v>
      </c>
    </row>
    <row r="158" spans="1:33" s="43" customFormat="1" ht="15" customHeight="1">
      <c r="A158" s="44">
        <f t="shared" si="140"/>
        <v>21010</v>
      </c>
      <c r="B158" s="39">
        <v>22000</v>
      </c>
      <c r="C158" s="40" t="s">
        <v>27</v>
      </c>
      <c r="D158" s="41">
        <v>16</v>
      </c>
      <c r="E158" s="41">
        <v>32</v>
      </c>
      <c r="F158" s="41">
        <v>48</v>
      </c>
      <c r="G158" s="41">
        <v>65</v>
      </c>
      <c r="H158" s="41">
        <v>80</v>
      </c>
      <c r="I158" s="41">
        <v>97</v>
      </c>
      <c r="J158" s="41">
        <v>113</v>
      </c>
      <c r="K158" s="41">
        <v>129</v>
      </c>
      <c r="L158" s="41">
        <v>145</v>
      </c>
      <c r="M158" s="41">
        <v>162</v>
      </c>
      <c r="N158" s="41">
        <v>177</v>
      </c>
      <c r="O158" s="41">
        <v>194</v>
      </c>
      <c r="P158" s="41">
        <v>210</v>
      </c>
      <c r="Q158" s="41">
        <v>226</v>
      </c>
      <c r="R158" s="41">
        <v>242</v>
      </c>
      <c r="S158" s="41">
        <v>258</v>
      </c>
      <c r="T158" s="41">
        <v>274</v>
      </c>
      <c r="U158" s="41">
        <v>290</v>
      </c>
      <c r="V158" s="41">
        <v>307</v>
      </c>
      <c r="W158" s="41">
        <v>322</v>
      </c>
      <c r="X158" s="41">
        <v>339</v>
      </c>
      <c r="Y158" s="41">
        <v>355</v>
      </c>
      <c r="Z158" s="41">
        <v>371</v>
      </c>
      <c r="AA158" s="41">
        <v>387</v>
      </c>
      <c r="AB158" s="41">
        <v>404</v>
      </c>
      <c r="AC158" s="41">
        <v>419</v>
      </c>
      <c r="AD158" s="41">
        <v>436</v>
      </c>
      <c r="AE158" s="41">
        <v>452</v>
      </c>
      <c r="AF158" s="41">
        <v>468</v>
      </c>
      <c r="AG158" s="42">
        <v>484</v>
      </c>
    </row>
    <row r="159" spans="1:33" s="43" customFormat="1" ht="15" customHeight="1">
      <c r="A159" s="44">
        <f t="shared" si="140"/>
        <v>22001</v>
      </c>
      <c r="B159" s="39">
        <v>23100</v>
      </c>
      <c r="C159" s="40" t="s">
        <v>27</v>
      </c>
      <c r="D159" s="41">
        <v>17</v>
      </c>
      <c r="E159" s="41">
        <v>34</v>
      </c>
      <c r="F159" s="41">
        <v>51</v>
      </c>
      <c r="G159" s="41">
        <v>68</v>
      </c>
      <c r="H159" s="41">
        <v>85</v>
      </c>
      <c r="I159" s="41">
        <v>101</v>
      </c>
      <c r="J159" s="41">
        <v>119</v>
      </c>
      <c r="K159" s="41">
        <v>135</v>
      </c>
      <c r="L159" s="41">
        <v>153</v>
      </c>
      <c r="M159" s="41">
        <v>169</v>
      </c>
      <c r="N159" s="41">
        <v>186</v>
      </c>
      <c r="O159" s="41">
        <v>203</v>
      </c>
      <c r="P159" s="41">
        <v>220</v>
      </c>
      <c r="Q159" s="41">
        <v>238</v>
      </c>
      <c r="R159" s="41">
        <v>254</v>
      </c>
      <c r="S159" s="41">
        <v>271</v>
      </c>
      <c r="T159" s="41">
        <v>288</v>
      </c>
      <c r="U159" s="41">
        <v>305</v>
      </c>
      <c r="V159" s="41">
        <v>322</v>
      </c>
      <c r="W159" s="41">
        <v>339</v>
      </c>
      <c r="X159" s="41">
        <v>355</v>
      </c>
      <c r="Y159" s="41">
        <v>373</v>
      </c>
      <c r="Z159" s="41">
        <v>389</v>
      </c>
      <c r="AA159" s="41">
        <v>407</v>
      </c>
      <c r="AB159" s="41">
        <v>424</v>
      </c>
      <c r="AC159" s="41">
        <v>440</v>
      </c>
      <c r="AD159" s="41">
        <v>458</v>
      </c>
      <c r="AE159" s="41">
        <v>474</v>
      </c>
      <c r="AF159" s="41">
        <v>492</v>
      </c>
      <c r="AG159" s="42">
        <v>508</v>
      </c>
    </row>
    <row r="160" spans="1:33" s="43" customFormat="1" ht="15" customHeight="1">
      <c r="A160" s="44">
        <f t="shared" si="140"/>
        <v>23101</v>
      </c>
      <c r="B160" s="39">
        <v>23800</v>
      </c>
      <c r="C160" s="40" t="s">
        <v>27</v>
      </c>
      <c r="D160" s="41">
        <v>18</v>
      </c>
      <c r="E160" s="41">
        <v>35</v>
      </c>
      <c r="F160" s="41">
        <v>53</v>
      </c>
      <c r="G160" s="41">
        <v>69</v>
      </c>
      <c r="H160" s="41">
        <v>87</v>
      </c>
      <c r="I160" s="41">
        <v>105</v>
      </c>
      <c r="J160" s="41">
        <v>122</v>
      </c>
      <c r="K160" s="41">
        <v>140</v>
      </c>
      <c r="L160" s="41">
        <v>157</v>
      </c>
      <c r="M160" s="41">
        <v>175</v>
      </c>
      <c r="N160" s="41">
        <v>192</v>
      </c>
      <c r="O160" s="41">
        <v>209</v>
      </c>
      <c r="P160" s="41">
        <v>227</v>
      </c>
      <c r="Q160" s="41">
        <v>244</v>
      </c>
      <c r="R160" s="41">
        <v>262</v>
      </c>
      <c r="S160" s="41">
        <v>279</v>
      </c>
      <c r="T160" s="41">
        <v>297</v>
      </c>
      <c r="U160" s="41">
        <v>315</v>
      </c>
      <c r="V160" s="41">
        <v>331</v>
      </c>
      <c r="W160" s="41">
        <v>349</v>
      </c>
      <c r="X160" s="41">
        <v>366</v>
      </c>
      <c r="Y160" s="41">
        <v>384</v>
      </c>
      <c r="Z160" s="41">
        <v>401</v>
      </c>
      <c r="AA160" s="41">
        <v>419</v>
      </c>
      <c r="AB160" s="41">
        <v>437</v>
      </c>
      <c r="AC160" s="41">
        <v>454</v>
      </c>
      <c r="AD160" s="41">
        <v>471</v>
      </c>
      <c r="AE160" s="41">
        <v>488</v>
      </c>
      <c r="AF160" s="41">
        <v>506</v>
      </c>
      <c r="AG160" s="42">
        <v>524</v>
      </c>
    </row>
    <row r="161" spans="1:33" s="43" customFormat="1" ht="15" customHeight="1">
      <c r="A161" s="44">
        <f t="shared" si="140"/>
        <v>23801</v>
      </c>
      <c r="B161" s="39">
        <v>24000</v>
      </c>
      <c r="C161" s="40" t="s">
        <v>27</v>
      </c>
      <c r="D161" s="41">
        <v>18</v>
      </c>
      <c r="E161" s="41">
        <v>35</v>
      </c>
      <c r="F161" s="41">
        <v>53</v>
      </c>
      <c r="G161" s="41">
        <v>70</v>
      </c>
      <c r="H161" s="41">
        <v>88</v>
      </c>
      <c r="I161" s="41">
        <v>106</v>
      </c>
      <c r="J161" s="41">
        <v>123</v>
      </c>
      <c r="K161" s="41">
        <v>141</v>
      </c>
      <c r="L161" s="41">
        <v>158</v>
      </c>
      <c r="M161" s="41">
        <v>176</v>
      </c>
      <c r="N161" s="41">
        <v>194</v>
      </c>
      <c r="O161" s="41">
        <v>211</v>
      </c>
      <c r="P161" s="41">
        <v>229</v>
      </c>
      <c r="Q161" s="41">
        <v>246</v>
      </c>
      <c r="R161" s="41">
        <v>264</v>
      </c>
      <c r="S161" s="41">
        <v>282</v>
      </c>
      <c r="T161" s="41">
        <v>299</v>
      </c>
      <c r="U161" s="41">
        <v>317</v>
      </c>
      <c r="V161" s="41">
        <v>334</v>
      </c>
      <c r="W161" s="41">
        <v>352</v>
      </c>
      <c r="X161" s="41">
        <v>370</v>
      </c>
      <c r="Y161" s="41">
        <v>387</v>
      </c>
      <c r="Z161" s="41">
        <v>405</v>
      </c>
      <c r="AA161" s="41">
        <v>422</v>
      </c>
      <c r="AB161" s="41">
        <v>440</v>
      </c>
      <c r="AC161" s="41">
        <v>458</v>
      </c>
      <c r="AD161" s="41">
        <v>475</v>
      </c>
      <c r="AE161" s="41">
        <v>493</v>
      </c>
      <c r="AF161" s="41">
        <v>510</v>
      </c>
      <c r="AG161" s="42">
        <v>528</v>
      </c>
    </row>
    <row r="162" spans="1:33" s="43" customFormat="1" ht="15" customHeight="1">
      <c r="A162" s="44">
        <f t="shared" si="140"/>
        <v>24001</v>
      </c>
      <c r="B162" s="39">
        <v>25200</v>
      </c>
      <c r="C162" s="40" t="s">
        <v>27</v>
      </c>
      <c r="D162" s="41">
        <v>19</v>
      </c>
      <c r="E162" s="41">
        <v>37</v>
      </c>
      <c r="F162" s="41">
        <v>55</v>
      </c>
      <c r="G162" s="41">
        <v>74</v>
      </c>
      <c r="H162" s="41">
        <v>92</v>
      </c>
      <c r="I162" s="41">
        <v>111</v>
      </c>
      <c r="J162" s="41">
        <v>130</v>
      </c>
      <c r="K162" s="41">
        <v>147</v>
      </c>
      <c r="L162" s="41">
        <v>166</v>
      </c>
      <c r="M162" s="41">
        <v>185</v>
      </c>
      <c r="N162" s="41">
        <v>203</v>
      </c>
      <c r="O162" s="41">
        <v>222</v>
      </c>
      <c r="P162" s="41">
        <v>240</v>
      </c>
      <c r="Q162" s="41">
        <v>259</v>
      </c>
      <c r="R162" s="41">
        <v>277</v>
      </c>
      <c r="S162" s="41">
        <v>296</v>
      </c>
      <c r="T162" s="41">
        <v>315</v>
      </c>
      <c r="U162" s="41">
        <v>332</v>
      </c>
      <c r="V162" s="41">
        <v>351</v>
      </c>
      <c r="W162" s="41">
        <v>370</v>
      </c>
      <c r="X162" s="41">
        <v>388</v>
      </c>
      <c r="Y162" s="41">
        <v>407</v>
      </c>
      <c r="Z162" s="41">
        <v>425</v>
      </c>
      <c r="AA162" s="41">
        <v>443</v>
      </c>
      <c r="AB162" s="41">
        <v>462</v>
      </c>
      <c r="AC162" s="41">
        <v>481</v>
      </c>
      <c r="AD162" s="41">
        <v>499</v>
      </c>
      <c r="AE162" s="41">
        <v>517</v>
      </c>
      <c r="AF162" s="41">
        <v>536</v>
      </c>
      <c r="AG162" s="42">
        <v>554</v>
      </c>
    </row>
    <row r="163" spans="1:33" s="43" customFormat="1" ht="15" customHeight="1">
      <c r="A163" s="44">
        <f t="shared" si="140"/>
        <v>25201</v>
      </c>
      <c r="B163" s="39">
        <v>26400</v>
      </c>
      <c r="C163" s="40" t="s">
        <v>27</v>
      </c>
      <c r="D163" s="41">
        <v>20</v>
      </c>
      <c r="E163" s="41">
        <v>39</v>
      </c>
      <c r="F163" s="41">
        <v>58</v>
      </c>
      <c r="G163" s="41">
        <v>77</v>
      </c>
      <c r="H163" s="41">
        <v>97</v>
      </c>
      <c r="I163" s="41">
        <v>117</v>
      </c>
      <c r="J163" s="41">
        <v>135</v>
      </c>
      <c r="K163" s="41">
        <v>155</v>
      </c>
      <c r="L163" s="41">
        <v>174</v>
      </c>
      <c r="M163" s="41">
        <v>194</v>
      </c>
      <c r="N163" s="41">
        <v>213</v>
      </c>
      <c r="O163" s="41">
        <v>232</v>
      </c>
      <c r="P163" s="41">
        <v>252</v>
      </c>
      <c r="Q163" s="41">
        <v>271</v>
      </c>
      <c r="R163" s="41">
        <v>290</v>
      </c>
      <c r="S163" s="41">
        <v>310</v>
      </c>
      <c r="T163" s="41">
        <v>329</v>
      </c>
      <c r="U163" s="41">
        <v>349</v>
      </c>
      <c r="V163" s="41">
        <v>367</v>
      </c>
      <c r="W163" s="41">
        <v>387</v>
      </c>
      <c r="X163" s="41">
        <v>407</v>
      </c>
      <c r="Y163" s="41">
        <v>426</v>
      </c>
      <c r="Z163" s="41">
        <v>445</v>
      </c>
      <c r="AA163" s="41">
        <v>464</v>
      </c>
      <c r="AB163" s="41">
        <v>484</v>
      </c>
      <c r="AC163" s="41">
        <v>504</v>
      </c>
      <c r="AD163" s="41">
        <v>523</v>
      </c>
      <c r="AE163" s="41">
        <v>542</v>
      </c>
      <c r="AF163" s="41">
        <v>561</v>
      </c>
      <c r="AG163" s="42">
        <v>581</v>
      </c>
    </row>
    <row r="164" spans="1:33" s="43" customFormat="1" ht="15" customHeight="1">
      <c r="A164" s="44">
        <f t="shared" si="140"/>
        <v>26401</v>
      </c>
      <c r="B164" s="39">
        <v>27600</v>
      </c>
      <c r="C164" s="40" t="s">
        <v>27</v>
      </c>
      <c r="D164" s="41">
        <v>20</v>
      </c>
      <c r="E164" s="41">
        <v>41</v>
      </c>
      <c r="F164" s="41">
        <v>61</v>
      </c>
      <c r="G164" s="41">
        <v>81</v>
      </c>
      <c r="H164" s="41">
        <v>101</v>
      </c>
      <c r="I164" s="41">
        <v>121</v>
      </c>
      <c r="J164" s="41">
        <v>142</v>
      </c>
      <c r="K164" s="41">
        <v>162</v>
      </c>
      <c r="L164" s="41">
        <v>183</v>
      </c>
      <c r="M164" s="41">
        <v>202</v>
      </c>
      <c r="N164" s="41">
        <v>222</v>
      </c>
      <c r="O164" s="41">
        <v>243</v>
      </c>
      <c r="P164" s="41">
        <v>263</v>
      </c>
      <c r="Q164" s="41">
        <v>284</v>
      </c>
      <c r="R164" s="41">
        <v>304</v>
      </c>
      <c r="S164" s="41">
        <v>323</v>
      </c>
      <c r="T164" s="41">
        <v>344</v>
      </c>
      <c r="U164" s="41">
        <v>364</v>
      </c>
      <c r="V164" s="41">
        <v>385</v>
      </c>
      <c r="W164" s="41">
        <v>405</v>
      </c>
      <c r="X164" s="41">
        <v>425</v>
      </c>
      <c r="Y164" s="41">
        <v>445</v>
      </c>
      <c r="Z164" s="41">
        <v>465</v>
      </c>
      <c r="AA164" s="41">
        <v>486</v>
      </c>
      <c r="AB164" s="41">
        <v>506</v>
      </c>
      <c r="AC164" s="41">
        <v>526</v>
      </c>
      <c r="AD164" s="41">
        <v>547</v>
      </c>
      <c r="AE164" s="41">
        <v>567</v>
      </c>
      <c r="AF164" s="41">
        <v>587</v>
      </c>
      <c r="AG164" s="42">
        <v>607</v>
      </c>
    </row>
    <row r="165" spans="1:33" s="43" customFormat="1" ht="15" customHeight="1">
      <c r="A165" s="44">
        <f t="shared" si="140"/>
        <v>27601</v>
      </c>
      <c r="B165" s="39">
        <v>28800</v>
      </c>
      <c r="C165" s="40" t="s">
        <v>27</v>
      </c>
      <c r="D165" s="41">
        <v>21</v>
      </c>
      <c r="E165" s="41">
        <v>42</v>
      </c>
      <c r="F165" s="41">
        <v>64</v>
      </c>
      <c r="G165" s="41">
        <v>85</v>
      </c>
      <c r="H165" s="41">
        <v>106</v>
      </c>
      <c r="I165" s="41">
        <v>127</v>
      </c>
      <c r="J165" s="41">
        <v>147</v>
      </c>
      <c r="K165" s="41">
        <v>169</v>
      </c>
      <c r="L165" s="41">
        <v>190</v>
      </c>
      <c r="M165" s="41">
        <v>211</v>
      </c>
      <c r="N165" s="41">
        <v>232</v>
      </c>
      <c r="O165" s="41">
        <v>253</v>
      </c>
      <c r="P165" s="41">
        <v>275</v>
      </c>
      <c r="Q165" s="41">
        <v>296</v>
      </c>
      <c r="R165" s="41">
        <v>317</v>
      </c>
      <c r="S165" s="41">
        <v>338</v>
      </c>
      <c r="T165" s="41">
        <v>359</v>
      </c>
      <c r="U165" s="41">
        <v>381</v>
      </c>
      <c r="V165" s="41">
        <v>401</v>
      </c>
      <c r="W165" s="41">
        <v>422</v>
      </c>
      <c r="X165" s="41">
        <v>443</v>
      </c>
      <c r="Y165" s="41">
        <v>464</v>
      </c>
      <c r="Z165" s="41">
        <v>486</v>
      </c>
      <c r="AA165" s="41">
        <v>507</v>
      </c>
      <c r="AB165" s="41">
        <v>528</v>
      </c>
      <c r="AC165" s="41">
        <v>549</v>
      </c>
      <c r="AD165" s="41">
        <v>570</v>
      </c>
      <c r="AE165" s="41">
        <v>592</v>
      </c>
      <c r="AF165" s="41">
        <v>613</v>
      </c>
      <c r="AG165" s="42">
        <v>634</v>
      </c>
    </row>
    <row r="166" spans="1:33" s="43" customFormat="1" ht="15" customHeight="1">
      <c r="A166" s="44">
        <f t="shared" si="140"/>
        <v>28801</v>
      </c>
      <c r="B166" s="39">
        <v>30300</v>
      </c>
      <c r="C166" s="40" t="s">
        <v>27</v>
      </c>
      <c r="D166" s="41">
        <v>22</v>
      </c>
      <c r="E166" s="41">
        <v>44</v>
      </c>
      <c r="F166" s="41">
        <v>67</v>
      </c>
      <c r="G166" s="41">
        <v>89</v>
      </c>
      <c r="H166" s="41">
        <v>111</v>
      </c>
      <c r="I166" s="41">
        <v>133</v>
      </c>
      <c r="J166" s="41">
        <v>155</v>
      </c>
      <c r="K166" s="41">
        <v>178</v>
      </c>
      <c r="L166" s="41">
        <v>200</v>
      </c>
      <c r="M166" s="41">
        <v>222</v>
      </c>
      <c r="N166" s="41">
        <v>244</v>
      </c>
      <c r="O166" s="41">
        <v>266</v>
      </c>
      <c r="P166" s="41">
        <v>289</v>
      </c>
      <c r="Q166" s="41">
        <v>311</v>
      </c>
      <c r="R166" s="41">
        <v>333</v>
      </c>
      <c r="S166" s="41">
        <v>355</v>
      </c>
      <c r="T166" s="41">
        <v>377</v>
      </c>
      <c r="U166" s="41">
        <v>400</v>
      </c>
      <c r="V166" s="41">
        <v>422</v>
      </c>
      <c r="W166" s="41">
        <v>444</v>
      </c>
      <c r="X166" s="41">
        <v>466</v>
      </c>
      <c r="Y166" s="41">
        <v>488</v>
      </c>
      <c r="Z166" s="41">
        <v>511</v>
      </c>
      <c r="AA166" s="41">
        <v>533</v>
      </c>
      <c r="AB166" s="41">
        <v>556</v>
      </c>
      <c r="AC166" s="41">
        <v>578</v>
      </c>
      <c r="AD166" s="41">
        <v>600</v>
      </c>
      <c r="AE166" s="41">
        <v>623</v>
      </c>
      <c r="AF166" s="41">
        <v>645</v>
      </c>
      <c r="AG166" s="42">
        <v>667</v>
      </c>
    </row>
    <row r="167" spans="1:33" s="43" customFormat="1" ht="15" customHeight="1">
      <c r="A167" s="44">
        <f t="shared" si="140"/>
        <v>30301</v>
      </c>
      <c r="B167" s="39">
        <v>31800</v>
      </c>
      <c r="C167" s="40" t="s">
        <v>27</v>
      </c>
      <c r="D167" s="41">
        <v>23</v>
      </c>
      <c r="E167" s="41">
        <v>46</v>
      </c>
      <c r="F167" s="41">
        <v>70</v>
      </c>
      <c r="G167" s="41">
        <v>93</v>
      </c>
      <c r="H167" s="41">
        <v>117</v>
      </c>
      <c r="I167" s="41">
        <v>140</v>
      </c>
      <c r="J167" s="41">
        <v>163</v>
      </c>
      <c r="K167" s="41">
        <v>187</v>
      </c>
      <c r="L167" s="41">
        <v>210</v>
      </c>
      <c r="M167" s="41">
        <v>233</v>
      </c>
      <c r="N167" s="41">
        <v>256</v>
      </c>
      <c r="O167" s="41">
        <v>279</v>
      </c>
      <c r="P167" s="41">
        <v>304</v>
      </c>
      <c r="Q167" s="41">
        <v>327</v>
      </c>
      <c r="R167" s="41">
        <v>350</v>
      </c>
      <c r="S167" s="41">
        <v>373</v>
      </c>
      <c r="T167" s="41">
        <v>396</v>
      </c>
      <c r="U167" s="41">
        <v>420</v>
      </c>
      <c r="V167" s="41">
        <v>443</v>
      </c>
      <c r="W167" s="41">
        <v>466</v>
      </c>
      <c r="X167" s="41">
        <v>490</v>
      </c>
      <c r="Y167" s="41">
        <v>513</v>
      </c>
      <c r="Z167" s="41">
        <v>537</v>
      </c>
      <c r="AA167" s="41">
        <v>560</v>
      </c>
      <c r="AB167" s="41">
        <v>583</v>
      </c>
      <c r="AC167" s="41">
        <v>606</v>
      </c>
      <c r="AD167" s="41">
        <v>629</v>
      </c>
      <c r="AE167" s="41">
        <v>653</v>
      </c>
      <c r="AF167" s="41">
        <v>676</v>
      </c>
      <c r="AG167" s="42">
        <v>700</v>
      </c>
    </row>
    <row r="168" spans="1:33" s="43" customFormat="1" ht="15" customHeight="1">
      <c r="A168" s="44">
        <f t="shared" si="140"/>
        <v>31801</v>
      </c>
      <c r="B168" s="39">
        <v>33300</v>
      </c>
      <c r="C168" s="40" t="s">
        <v>27</v>
      </c>
      <c r="D168" s="41">
        <v>24</v>
      </c>
      <c r="E168" s="41">
        <v>48</v>
      </c>
      <c r="F168" s="41">
        <v>74</v>
      </c>
      <c r="G168" s="41">
        <v>98</v>
      </c>
      <c r="H168" s="41">
        <v>122</v>
      </c>
      <c r="I168" s="41">
        <v>146</v>
      </c>
      <c r="J168" s="41">
        <v>171</v>
      </c>
      <c r="K168" s="41">
        <v>196</v>
      </c>
      <c r="L168" s="41">
        <v>220</v>
      </c>
      <c r="M168" s="41">
        <v>244</v>
      </c>
      <c r="N168" s="41">
        <v>268</v>
      </c>
      <c r="O168" s="41">
        <v>293</v>
      </c>
      <c r="P168" s="41">
        <v>318</v>
      </c>
      <c r="Q168" s="41">
        <v>342</v>
      </c>
      <c r="R168" s="41">
        <v>366</v>
      </c>
      <c r="S168" s="41">
        <v>391</v>
      </c>
      <c r="T168" s="41">
        <v>415</v>
      </c>
      <c r="U168" s="41">
        <v>440</v>
      </c>
      <c r="V168" s="41">
        <v>464</v>
      </c>
      <c r="W168" s="41">
        <v>488</v>
      </c>
      <c r="X168" s="41">
        <v>513</v>
      </c>
      <c r="Y168" s="41">
        <v>537</v>
      </c>
      <c r="Z168" s="41">
        <v>562</v>
      </c>
      <c r="AA168" s="41">
        <v>586</v>
      </c>
      <c r="AB168" s="41">
        <v>611</v>
      </c>
      <c r="AC168" s="41">
        <v>635</v>
      </c>
      <c r="AD168" s="41">
        <v>659</v>
      </c>
      <c r="AE168" s="41">
        <v>684</v>
      </c>
      <c r="AF168" s="41">
        <v>708</v>
      </c>
      <c r="AG168" s="42">
        <v>733</v>
      </c>
    </row>
    <row r="169" spans="1:33" s="43" customFormat="1" ht="15" customHeight="1">
      <c r="A169" s="44">
        <f t="shared" si="140"/>
        <v>33301</v>
      </c>
      <c r="B169" s="39">
        <v>34800</v>
      </c>
      <c r="C169" s="40" t="s">
        <v>27</v>
      </c>
      <c r="D169" s="41">
        <v>25</v>
      </c>
      <c r="E169" s="41">
        <v>51</v>
      </c>
      <c r="F169" s="41">
        <v>77</v>
      </c>
      <c r="G169" s="41">
        <v>102</v>
      </c>
      <c r="H169" s="41">
        <v>128</v>
      </c>
      <c r="I169" s="41">
        <v>153</v>
      </c>
      <c r="J169" s="41">
        <v>178</v>
      </c>
      <c r="K169" s="41">
        <v>205</v>
      </c>
      <c r="L169" s="41">
        <v>230</v>
      </c>
      <c r="M169" s="41">
        <v>255</v>
      </c>
      <c r="N169" s="41">
        <v>281</v>
      </c>
      <c r="O169" s="41">
        <v>306</v>
      </c>
      <c r="P169" s="41">
        <v>332</v>
      </c>
      <c r="Q169" s="41">
        <v>357</v>
      </c>
      <c r="R169" s="41">
        <v>383</v>
      </c>
      <c r="S169" s="41">
        <v>408</v>
      </c>
      <c r="T169" s="41">
        <v>433</v>
      </c>
      <c r="U169" s="41">
        <v>460</v>
      </c>
      <c r="V169" s="41">
        <v>485</v>
      </c>
      <c r="W169" s="41">
        <v>510</v>
      </c>
      <c r="X169" s="41">
        <v>536</v>
      </c>
      <c r="Y169" s="41">
        <v>561</v>
      </c>
      <c r="Z169" s="41">
        <v>587</v>
      </c>
      <c r="AA169" s="41">
        <v>613</v>
      </c>
      <c r="AB169" s="41">
        <v>638</v>
      </c>
      <c r="AC169" s="41">
        <v>663</v>
      </c>
      <c r="AD169" s="41">
        <v>689</v>
      </c>
      <c r="AE169" s="41">
        <v>715</v>
      </c>
      <c r="AF169" s="41">
        <v>740</v>
      </c>
      <c r="AG169" s="42">
        <v>766</v>
      </c>
    </row>
    <row r="170" spans="1:33" s="43" customFormat="1" ht="15" customHeight="1">
      <c r="A170" s="44">
        <f t="shared" si="140"/>
        <v>34801</v>
      </c>
      <c r="B170" s="39">
        <v>36300</v>
      </c>
      <c r="C170" s="40" t="s">
        <v>27</v>
      </c>
      <c r="D170" s="41">
        <v>26</v>
      </c>
      <c r="E170" s="41">
        <v>53</v>
      </c>
      <c r="F170" s="41">
        <v>80</v>
      </c>
      <c r="G170" s="41">
        <v>107</v>
      </c>
      <c r="H170" s="41">
        <v>133</v>
      </c>
      <c r="I170" s="41">
        <v>160</v>
      </c>
      <c r="J170" s="41">
        <v>186</v>
      </c>
      <c r="K170" s="41">
        <v>213</v>
      </c>
      <c r="L170" s="41">
        <v>240</v>
      </c>
      <c r="M170" s="41">
        <v>266</v>
      </c>
      <c r="N170" s="41">
        <v>293</v>
      </c>
      <c r="O170" s="41">
        <v>319</v>
      </c>
      <c r="P170" s="41">
        <v>346</v>
      </c>
      <c r="Q170" s="41">
        <v>373</v>
      </c>
      <c r="R170" s="41">
        <v>399</v>
      </c>
      <c r="S170" s="41">
        <v>426</v>
      </c>
      <c r="T170" s="41">
        <v>452</v>
      </c>
      <c r="U170" s="41">
        <v>480</v>
      </c>
      <c r="V170" s="41">
        <v>506</v>
      </c>
      <c r="W170" s="41">
        <v>532</v>
      </c>
      <c r="X170" s="41">
        <v>559</v>
      </c>
      <c r="Y170" s="41">
        <v>585</v>
      </c>
      <c r="Z170" s="41">
        <v>613</v>
      </c>
      <c r="AA170" s="41">
        <v>639</v>
      </c>
      <c r="AB170" s="41">
        <v>666</v>
      </c>
      <c r="AC170" s="41">
        <v>692</v>
      </c>
      <c r="AD170" s="41">
        <v>718</v>
      </c>
      <c r="AE170" s="41">
        <v>746</v>
      </c>
      <c r="AF170" s="41">
        <v>772</v>
      </c>
      <c r="AG170" s="42">
        <v>799</v>
      </c>
    </row>
    <row r="171" spans="1:33" s="43" customFormat="1" ht="15" customHeight="1">
      <c r="A171" s="44">
        <f t="shared" si="140"/>
        <v>36301</v>
      </c>
      <c r="B171" s="39">
        <v>38200</v>
      </c>
      <c r="C171" s="40" t="s">
        <v>27</v>
      </c>
      <c r="D171" s="41">
        <v>28</v>
      </c>
      <c r="E171" s="41">
        <v>56</v>
      </c>
      <c r="F171" s="41">
        <v>84</v>
      </c>
      <c r="G171" s="41">
        <v>112</v>
      </c>
      <c r="H171" s="41">
        <v>140</v>
      </c>
      <c r="I171" s="41">
        <v>168</v>
      </c>
      <c r="J171" s="41">
        <v>196</v>
      </c>
      <c r="K171" s="41">
        <v>224</v>
      </c>
      <c r="L171" s="41">
        <v>252</v>
      </c>
      <c r="M171" s="41">
        <v>280</v>
      </c>
      <c r="N171" s="41">
        <v>308</v>
      </c>
      <c r="O171" s="41">
        <v>337</v>
      </c>
      <c r="P171" s="41">
        <v>364</v>
      </c>
      <c r="Q171" s="41">
        <v>393</v>
      </c>
      <c r="R171" s="41">
        <v>420</v>
      </c>
      <c r="S171" s="41">
        <v>448</v>
      </c>
      <c r="T171" s="41">
        <v>476</v>
      </c>
      <c r="U171" s="41">
        <v>504</v>
      </c>
      <c r="V171" s="41">
        <v>532</v>
      </c>
      <c r="W171" s="41">
        <v>560</v>
      </c>
      <c r="X171" s="41">
        <v>588</v>
      </c>
      <c r="Y171" s="41">
        <v>616</v>
      </c>
      <c r="Z171" s="41">
        <v>645</v>
      </c>
      <c r="AA171" s="41">
        <v>672</v>
      </c>
      <c r="AB171" s="41">
        <v>701</v>
      </c>
      <c r="AC171" s="41">
        <v>728</v>
      </c>
      <c r="AD171" s="41">
        <v>757</v>
      </c>
      <c r="AE171" s="41">
        <v>784</v>
      </c>
      <c r="AF171" s="41">
        <v>813</v>
      </c>
      <c r="AG171" s="42">
        <v>840</v>
      </c>
    </row>
    <row r="172" spans="1:33" s="43" customFormat="1" ht="15" customHeight="1">
      <c r="A172" s="44">
        <f t="shared" si="140"/>
        <v>38201</v>
      </c>
      <c r="B172" s="39">
        <v>40100</v>
      </c>
      <c r="C172" s="40" t="s">
        <v>27</v>
      </c>
      <c r="D172" s="41">
        <v>30</v>
      </c>
      <c r="E172" s="41">
        <v>58</v>
      </c>
      <c r="F172" s="41">
        <v>88</v>
      </c>
      <c r="G172" s="41">
        <v>118</v>
      </c>
      <c r="H172" s="41">
        <v>147</v>
      </c>
      <c r="I172" s="41">
        <v>176</v>
      </c>
      <c r="J172" s="41">
        <v>206</v>
      </c>
      <c r="K172" s="41">
        <v>235</v>
      </c>
      <c r="L172" s="41">
        <v>265</v>
      </c>
      <c r="M172" s="41">
        <v>294</v>
      </c>
      <c r="N172" s="41">
        <v>323</v>
      </c>
      <c r="O172" s="41">
        <v>353</v>
      </c>
      <c r="P172" s="41">
        <v>383</v>
      </c>
      <c r="Q172" s="41">
        <v>411</v>
      </c>
      <c r="R172" s="41">
        <v>441</v>
      </c>
      <c r="S172" s="41">
        <v>471</v>
      </c>
      <c r="T172" s="41">
        <v>499</v>
      </c>
      <c r="U172" s="41">
        <v>529</v>
      </c>
      <c r="V172" s="41">
        <v>559</v>
      </c>
      <c r="W172" s="41">
        <v>588</v>
      </c>
      <c r="X172" s="41">
        <v>617</v>
      </c>
      <c r="Y172" s="41">
        <v>647</v>
      </c>
      <c r="Z172" s="41">
        <v>676</v>
      </c>
      <c r="AA172" s="41">
        <v>706</v>
      </c>
      <c r="AB172" s="41">
        <v>735</v>
      </c>
      <c r="AC172" s="41">
        <v>765</v>
      </c>
      <c r="AD172" s="41">
        <v>794</v>
      </c>
      <c r="AE172" s="41">
        <v>824</v>
      </c>
      <c r="AF172" s="41">
        <v>853</v>
      </c>
      <c r="AG172" s="42">
        <v>882</v>
      </c>
    </row>
    <row r="173" spans="1:33" s="43" customFormat="1" ht="15" customHeight="1">
      <c r="A173" s="44">
        <f t="shared" si="140"/>
        <v>40101</v>
      </c>
      <c r="B173" s="39">
        <v>42000</v>
      </c>
      <c r="C173" s="40" t="s">
        <v>27</v>
      </c>
      <c r="D173" s="41">
        <v>31</v>
      </c>
      <c r="E173" s="41">
        <v>62</v>
      </c>
      <c r="F173" s="41">
        <v>92</v>
      </c>
      <c r="G173" s="41">
        <v>123</v>
      </c>
      <c r="H173" s="41">
        <v>154</v>
      </c>
      <c r="I173" s="41">
        <v>185</v>
      </c>
      <c r="J173" s="41">
        <v>216</v>
      </c>
      <c r="K173" s="41">
        <v>246</v>
      </c>
      <c r="L173" s="41">
        <v>277</v>
      </c>
      <c r="M173" s="41">
        <v>308</v>
      </c>
      <c r="N173" s="41">
        <v>339</v>
      </c>
      <c r="O173" s="41">
        <v>370</v>
      </c>
      <c r="P173" s="41">
        <v>400</v>
      </c>
      <c r="Q173" s="41">
        <v>431</v>
      </c>
      <c r="R173" s="41">
        <v>462</v>
      </c>
      <c r="S173" s="41">
        <v>493</v>
      </c>
      <c r="T173" s="41">
        <v>524</v>
      </c>
      <c r="U173" s="41">
        <v>554</v>
      </c>
      <c r="V173" s="41">
        <v>585</v>
      </c>
      <c r="W173" s="41">
        <v>616</v>
      </c>
      <c r="X173" s="41">
        <v>647</v>
      </c>
      <c r="Y173" s="41">
        <v>678</v>
      </c>
      <c r="Z173" s="41">
        <v>708</v>
      </c>
      <c r="AA173" s="41">
        <v>739</v>
      </c>
      <c r="AB173" s="41">
        <v>770</v>
      </c>
      <c r="AC173" s="41">
        <v>801</v>
      </c>
      <c r="AD173" s="41">
        <v>832</v>
      </c>
      <c r="AE173" s="41">
        <v>862</v>
      </c>
      <c r="AF173" s="41">
        <v>893</v>
      </c>
      <c r="AG173" s="42">
        <v>924</v>
      </c>
    </row>
    <row r="174" spans="1:33" s="43" customFormat="1" ht="15" customHeight="1">
      <c r="A174" s="44">
        <f t="shared" si="140"/>
        <v>42001</v>
      </c>
      <c r="B174" s="45">
        <v>43900</v>
      </c>
      <c r="C174" s="46" t="s">
        <v>27</v>
      </c>
      <c r="D174" s="47">
        <v>32</v>
      </c>
      <c r="E174" s="47">
        <v>65</v>
      </c>
      <c r="F174" s="47">
        <v>97</v>
      </c>
      <c r="G174" s="47">
        <v>129</v>
      </c>
      <c r="H174" s="47">
        <v>161</v>
      </c>
      <c r="I174" s="47">
        <v>194</v>
      </c>
      <c r="J174" s="47">
        <v>225</v>
      </c>
      <c r="K174" s="47">
        <v>257</v>
      </c>
      <c r="L174" s="47">
        <v>289</v>
      </c>
      <c r="M174" s="47">
        <v>322</v>
      </c>
      <c r="N174" s="47">
        <v>354</v>
      </c>
      <c r="O174" s="47">
        <v>386</v>
      </c>
      <c r="P174" s="47">
        <v>418</v>
      </c>
      <c r="Q174" s="47">
        <v>451</v>
      </c>
      <c r="R174" s="47">
        <v>483</v>
      </c>
      <c r="S174" s="47">
        <v>515</v>
      </c>
      <c r="T174" s="47">
        <v>548</v>
      </c>
      <c r="U174" s="47">
        <v>580</v>
      </c>
      <c r="V174" s="47">
        <v>612</v>
      </c>
      <c r="W174" s="47">
        <v>644</v>
      </c>
      <c r="X174" s="47">
        <v>676</v>
      </c>
      <c r="Y174" s="47">
        <v>708</v>
      </c>
      <c r="Z174" s="47">
        <v>740</v>
      </c>
      <c r="AA174" s="47">
        <v>772</v>
      </c>
      <c r="AB174" s="47">
        <v>805</v>
      </c>
      <c r="AC174" s="47">
        <v>837</v>
      </c>
      <c r="AD174" s="47">
        <v>869</v>
      </c>
      <c r="AE174" s="47">
        <v>901</v>
      </c>
      <c r="AF174" s="47">
        <v>934</v>
      </c>
      <c r="AG174" s="48">
        <v>966</v>
      </c>
    </row>
    <row r="175" spans="1:33" s="43" customFormat="1" ht="15" customHeight="1" thickBot="1">
      <c r="A175" s="44">
        <f t="shared" si="140"/>
        <v>43901</v>
      </c>
      <c r="B175" s="49">
        <v>45800</v>
      </c>
      <c r="C175" s="50" t="s">
        <v>27</v>
      </c>
      <c r="D175" s="51">
        <v>34</v>
      </c>
      <c r="E175" s="51">
        <v>67</v>
      </c>
      <c r="F175" s="51">
        <v>101</v>
      </c>
      <c r="G175" s="51">
        <v>134</v>
      </c>
      <c r="H175" s="51">
        <v>168</v>
      </c>
      <c r="I175" s="51">
        <v>201</v>
      </c>
      <c r="J175" s="51">
        <v>235</v>
      </c>
      <c r="K175" s="51">
        <v>268</v>
      </c>
      <c r="L175" s="51">
        <v>302</v>
      </c>
      <c r="M175" s="51">
        <v>336</v>
      </c>
      <c r="N175" s="51">
        <v>370</v>
      </c>
      <c r="O175" s="51">
        <v>403</v>
      </c>
      <c r="P175" s="51">
        <v>437</v>
      </c>
      <c r="Q175" s="51">
        <v>470</v>
      </c>
      <c r="R175" s="51">
        <v>504</v>
      </c>
      <c r="S175" s="51">
        <v>538</v>
      </c>
      <c r="T175" s="51">
        <v>571</v>
      </c>
      <c r="U175" s="51">
        <v>605</v>
      </c>
      <c r="V175" s="51">
        <v>638</v>
      </c>
      <c r="W175" s="51">
        <v>672</v>
      </c>
      <c r="X175" s="51">
        <v>705</v>
      </c>
      <c r="Y175" s="51">
        <v>739</v>
      </c>
      <c r="Z175" s="51">
        <v>772</v>
      </c>
      <c r="AA175" s="51">
        <v>806</v>
      </c>
      <c r="AB175" s="51">
        <v>839</v>
      </c>
      <c r="AC175" s="51">
        <v>873</v>
      </c>
      <c r="AD175" s="51">
        <v>906</v>
      </c>
      <c r="AE175" s="51">
        <v>940</v>
      </c>
      <c r="AF175" s="51">
        <v>974</v>
      </c>
      <c r="AG175" s="52">
        <v>1008</v>
      </c>
    </row>
    <row r="176" spans="1:33">
      <c r="A176" s="14"/>
    </row>
    <row r="177" spans="1:33" ht="13.8" thickBot="1"/>
    <row r="178" spans="1:33" ht="13.8">
      <c r="A178" s="19"/>
      <c r="B178" s="35" t="s">
        <v>25</v>
      </c>
      <c r="C178" s="36" t="s">
        <v>26</v>
      </c>
      <c r="D178" s="37">
        <v>1</v>
      </c>
      <c r="E178" s="37">
        <v>2</v>
      </c>
      <c r="F178" s="37">
        <v>3</v>
      </c>
      <c r="G178" s="37">
        <v>4</v>
      </c>
      <c r="H178" s="37">
        <v>5</v>
      </c>
      <c r="I178" s="37">
        <v>6</v>
      </c>
      <c r="J178" s="37">
        <v>7</v>
      </c>
      <c r="K178" s="37">
        <v>8</v>
      </c>
      <c r="L178" s="37">
        <v>9</v>
      </c>
      <c r="M178" s="37">
        <v>10</v>
      </c>
      <c r="N178" s="37">
        <v>11</v>
      </c>
      <c r="O178" s="37">
        <v>12</v>
      </c>
      <c r="P178" s="37">
        <v>13</v>
      </c>
      <c r="Q178" s="37">
        <v>14</v>
      </c>
      <c r="R178" s="37">
        <v>15</v>
      </c>
      <c r="S178" s="37">
        <v>16</v>
      </c>
      <c r="T178" s="37">
        <v>17</v>
      </c>
      <c r="U178" s="37">
        <v>18</v>
      </c>
      <c r="V178" s="37">
        <v>19</v>
      </c>
      <c r="W178" s="37">
        <v>20</v>
      </c>
      <c r="X178" s="37">
        <v>21</v>
      </c>
      <c r="Y178" s="37">
        <v>22</v>
      </c>
      <c r="Z178" s="37">
        <v>23</v>
      </c>
      <c r="AA178" s="37">
        <v>24</v>
      </c>
      <c r="AB178" s="37">
        <v>25</v>
      </c>
      <c r="AC178" s="37">
        <v>26</v>
      </c>
      <c r="AD178" s="37">
        <v>27</v>
      </c>
      <c r="AE178" s="37">
        <v>28</v>
      </c>
      <c r="AF178" s="37">
        <v>29</v>
      </c>
      <c r="AG178" s="38">
        <v>30</v>
      </c>
    </row>
    <row r="179" spans="1:33" ht="15" customHeight="1">
      <c r="A179" s="14">
        <f>1</f>
        <v>1</v>
      </c>
      <c r="B179" s="39">
        <v>11100</v>
      </c>
      <c r="C179" s="53" t="s">
        <v>28</v>
      </c>
      <c r="D179" s="21">
        <v>29</v>
      </c>
      <c r="E179" s="21">
        <v>58</v>
      </c>
      <c r="F179" s="21">
        <v>87</v>
      </c>
      <c r="G179" s="21">
        <v>115</v>
      </c>
      <c r="H179" s="21">
        <v>145</v>
      </c>
      <c r="I179" s="21">
        <v>173</v>
      </c>
      <c r="J179" s="21">
        <v>202</v>
      </c>
      <c r="K179" s="21">
        <v>231</v>
      </c>
      <c r="L179" s="21">
        <v>259</v>
      </c>
      <c r="M179" s="21">
        <v>289</v>
      </c>
      <c r="N179" s="21">
        <v>317</v>
      </c>
      <c r="O179" s="21">
        <v>346</v>
      </c>
      <c r="P179" s="21">
        <v>376</v>
      </c>
      <c r="Q179" s="21">
        <v>404</v>
      </c>
      <c r="R179" s="21">
        <v>434</v>
      </c>
      <c r="S179" s="21">
        <v>461</v>
      </c>
      <c r="T179" s="21">
        <v>490</v>
      </c>
      <c r="U179" s="21">
        <v>520</v>
      </c>
      <c r="V179" s="21">
        <v>548</v>
      </c>
      <c r="W179" s="21">
        <v>577</v>
      </c>
      <c r="X179" s="21">
        <v>606</v>
      </c>
      <c r="Y179" s="21">
        <v>635</v>
      </c>
      <c r="Z179" s="21">
        <v>665</v>
      </c>
      <c r="AA179" s="21">
        <v>693</v>
      </c>
      <c r="AB179" s="21">
        <v>722</v>
      </c>
      <c r="AC179" s="21">
        <v>750</v>
      </c>
      <c r="AD179" s="21">
        <v>779</v>
      </c>
      <c r="AE179" s="21">
        <v>808</v>
      </c>
      <c r="AF179" s="21">
        <v>837</v>
      </c>
      <c r="AG179" s="22">
        <v>866</v>
      </c>
    </row>
    <row r="180" spans="1:33" ht="15" customHeight="1">
      <c r="A180" s="44">
        <f>1+B179</f>
        <v>11101</v>
      </c>
      <c r="B180" s="39">
        <v>12540</v>
      </c>
      <c r="C180" s="53" t="s">
        <v>28</v>
      </c>
      <c r="D180" s="21">
        <v>32</v>
      </c>
      <c r="E180" s="21">
        <v>66</v>
      </c>
      <c r="F180" s="21">
        <v>98</v>
      </c>
      <c r="G180" s="21">
        <v>131</v>
      </c>
      <c r="H180" s="21">
        <v>163</v>
      </c>
      <c r="I180" s="21">
        <v>197</v>
      </c>
      <c r="J180" s="21">
        <v>228</v>
      </c>
      <c r="K180" s="21">
        <v>260</v>
      </c>
      <c r="L180" s="21">
        <v>293</v>
      </c>
      <c r="M180" s="21">
        <v>326</v>
      </c>
      <c r="N180" s="21">
        <v>359</v>
      </c>
      <c r="O180" s="21">
        <v>391</v>
      </c>
      <c r="P180" s="21">
        <v>423</v>
      </c>
      <c r="Q180" s="21">
        <v>457</v>
      </c>
      <c r="R180" s="21">
        <v>489</v>
      </c>
      <c r="S180" s="21">
        <v>522</v>
      </c>
      <c r="T180" s="21">
        <v>554</v>
      </c>
      <c r="U180" s="21">
        <v>588</v>
      </c>
      <c r="V180" s="21">
        <v>620</v>
      </c>
      <c r="W180" s="21">
        <v>652</v>
      </c>
      <c r="X180" s="21">
        <v>684</v>
      </c>
      <c r="Y180" s="21">
        <v>717</v>
      </c>
      <c r="Z180" s="21">
        <v>750</v>
      </c>
      <c r="AA180" s="21">
        <v>782</v>
      </c>
      <c r="AB180" s="21">
        <v>815</v>
      </c>
      <c r="AC180" s="21">
        <v>848</v>
      </c>
      <c r="AD180" s="21">
        <v>880</v>
      </c>
      <c r="AE180" s="21">
        <v>913</v>
      </c>
      <c r="AF180" s="21">
        <v>946</v>
      </c>
      <c r="AG180" s="22">
        <v>979</v>
      </c>
    </row>
    <row r="181" spans="1:33" ht="15" customHeight="1">
      <c r="A181" s="44">
        <f>1+B180</f>
        <v>12541</v>
      </c>
      <c r="B181" s="39">
        <v>13500</v>
      </c>
      <c r="C181" s="53" t="s">
        <v>28</v>
      </c>
      <c r="D181" s="21">
        <v>35</v>
      </c>
      <c r="E181" s="21">
        <v>70</v>
      </c>
      <c r="F181" s="21">
        <v>105</v>
      </c>
      <c r="G181" s="21">
        <v>141</v>
      </c>
      <c r="H181" s="21">
        <v>176</v>
      </c>
      <c r="I181" s="21">
        <v>211</v>
      </c>
      <c r="J181" s="21">
        <v>246</v>
      </c>
      <c r="K181" s="21">
        <v>281</v>
      </c>
      <c r="L181" s="21">
        <v>316</v>
      </c>
      <c r="M181" s="21">
        <v>352</v>
      </c>
      <c r="N181" s="21">
        <v>387</v>
      </c>
      <c r="O181" s="21">
        <v>421</v>
      </c>
      <c r="P181" s="21">
        <v>457</v>
      </c>
      <c r="Q181" s="21">
        <v>491</v>
      </c>
      <c r="R181" s="21">
        <v>527</v>
      </c>
      <c r="S181" s="21">
        <v>561</v>
      </c>
      <c r="T181" s="21">
        <v>598</v>
      </c>
      <c r="U181" s="21">
        <v>632</v>
      </c>
      <c r="V181" s="21">
        <v>668</v>
      </c>
      <c r="W181" s="21">
        <v>702</v>
      </c>
      <c r="X181" s="21">
        <v>737</v>
      </c>
      <c r="Y181" s="21">
        <v>772</v>
      </c>
      <c r="Z181" s="21">
        <v>807</v>
      </c>
      <c r="AA181" s="21">
        <v>843</v>
      </c>
      <c r="AB181" s="21">
        <v>878</v>
      </c>
      <c r="AC181" s="21">
        <v>913</v>
      </c>
      <c r="AD181" s="21">
        <v>948</v>
      </c>
      <c r="AE181" s="21">
        <v>983</v>
      </c>
      <c r="AF181" s="21">
        <v>1018</v>
      </c>
      <c r="AG181" s="22">
        <v>1054</v>
      </c>
    </row>
    <row r="182" spans="1:33" ht="15" customHeight="1">
      <c r="A182" s="44">
        <f t="shared" ref="A182:A206" si="141">1+B181</f>
        <v>13501</v>
      </c>
      <c r="B182" s="39">
        <v>15840</v>
      </c>
      <c r="C182" s="53" t="s">
        <v>28</v>
      </c>
      <c r="D182" s="21">
        <v>42</v>
      </c>
      <c r="E182" s="21">
        <v>82</v>
      </c>
      <c r="F182" s="21">
        <v>124</v>
      </c>
      <c r="G182" s="21">
        <v>165</v>
      </c>
      <c r="H182" s="21">
        <v>206</v>
      </c>
      <c r="I182" s="21">
        <v>247</v>
      </c>
      <c r="J182" s="21">
        <v>289</v>
      </c>
      <c r="K182" s="21">
        <v>330</v>
      </c>
      <c r="L182" s="21">
        <v>371</v>
      </c>
      <c r="M182" s="21">
        <v>412</v>
      </c>
      <c r="N182" s="21">
        <v>454</v>
      </c>
      <c r="O182" s="21">
        <v>494</v>
      </c>
      <c r="P182" s="21">
        <v>535</v>
      </c>
      <c r="Q182" s="21">
        <v>576</v>
      </c>
      <c r="R182" s="21">
        <v>617</v>
      </c>
      <c r="S182" s="21">
        <v>658</v>
      </c>
      <c r="T182" s="21">
        <v>700</v>
      </c>
      <c r="U182" s="21">
        <v>742</v>
      </c>
      <c r="V182" s="21">
        <v>782</v>
      </c>
      <c r="W182" s="21">
        <v>824</v>
      </c>
      <c r="X182" s="21">
        <v>865</v>
      </c>
      <c r="Y182" s="21">
        <v>906</v>
      </c>
      <c r="Z182" s="21">
        <v>947</v>
      </c>
      <c r="AA182" s="21">
        <v>989</v>
      </c>
      <c r="AB182" s="21">
        <v>1029</v>
      </c>
      <c r="AC182" s="21">
        <v>1071</v>
      </c>
      <c r="AD182" s="21">
        <v>1112</v>
      </c>
      <c r="AE182" s="21">
        <v>1153</v>
      </c>
      <c r="AF182" s="21">
        <v>1194</v>
      </c>
      <c r="AG182" s="22">
        <v>1236</v>
      </c>
    </row>
    <row r="183" spans="1:33" ht="15" customHeight="1">
      <c r="A183" s="44">
        <f t="shared" si="141"/>
        <v>15841</v>
      </c>
      <c r="B183" s="39">
        <v>16500</v>
      </c>
      <c r="C183" s="53" t="s">
        <v>28</v>
      </c>
      <c r="D183" s="21">
        <v>44</v>
      </c>
      <c r="E183" s="21">
        <v>86</v>
      </c>
      <c r="F183" s="21">
        <v>130</v>
      </c>
      <c r="G183" s="21">
        <v>171</v>
      </c>
      <c r="H183" s="21">
        <v>215</v>
      </c>
      <c r="I183" s="21">
        <v>257</v>
      </c>
      <c r="J183" s="21">
        <v>301</v>
      </c>
      <c r="K183" s="21">
        <v>343</v>
      </c>
      <c r="L183" s="21">
        <v>387</v>
      </c>
      <c r="M183" s="21">
        <v>430</v>
      </c>
      <c r="N183" s="21">
        <v>472</v>
      </c>
      <c r="O183" s="21">
        <v>515</v>
      </c>
      <c r="P183" s="21">
        <v>558</v>
      </c>
      <c r="Q183" s="21">
        <v>601</v>
      </c>
      <c r="R183" s="21">
        <v>644</v>
      </c>
      <c r="S183" s="21">
        <v>687</v>
      </c>
      <c r="T183" s="21">
        <v>729</v>
      </c>
      <c r="U183" s="21">
        <v>772</v>
      </c>
      <c r="V183" s="21">
        <v>815</v>
      </c>
      <c r="W183" s="21">
        <v>858</v>
      </c>
      <c r="X183" s="21">
        <v>902</v>
      </c>
      <c r="Y183" s="21">
        <v>944</v>
      </c>
      <c r="Z183" s="21">
        <v>988</v>
      </c>
      <c r="AA183" s="21">
        <v>1029</v>
      </c>
      <c r="AB183" s="21">
        <v>1073</v>
      </c>
      <c r="AC183" s="21">
        <v>1115</v>
      </c>
      <c r="AD183" s="21">
        <v>1159</v>
      </c>
      <c r="AE183" s="21">
        <v>1201</v>
      </c>
      <c r="AF183" s="21">
        <v>1245</v>
      </c>
      <c r="AG183" s="22">
        <v>1288</v>
      </c>
    </row>
    <row r="184" spans="1:33" ht="15" customHeight="1">
      <c r="A184" s="44">
        <f t="shared" si="141"/>
        <v>16501</v>
      </c>
      <c r="B184" s="39">
        <v>17280</v>
      </c>
      <c r="C184" s="53" t="s">
        <v>28</v>
      </c>
      <c r="D184" s="21">
        <v>45</v>
      </c>
      <c r="E184" s="21">
        <v>90</v>
      </c>
      <c r="F184" s="21">
        <v>135</v>
      </c>
      <c r="G184" s="21">
        <v>179</v>
      </c>
      <c r="H184" s="21">
        <v>225</v>
      </c>
      <c r="I184" s="21">
        <v>269</v>
      </c>
      <c r="J184" s="21">
        <v>314</v>
      </c>
      <c r="K184" s="21">
        <v>360</v>
      </c>
      <c r="L184" s="21">
        <v>404</v>
      </c>
      <c r="M184" s="21">
        <v>449</v>
      </c>
      <c r="N184" s="21">
        <v>494</v>
      </c>
      <c r="O184" s="21">
        <v>539</v>
      </c>
      <c r="P184" s="21">
        <v>583</v>
      </c>
      <c r="Q184" s="21">
        <v>628</v>
      </c>
      <c r="R184" s="21">
        <v>674</v>
      </c>
      <c r="S184" s="21">
        <v>719</v>
      </c>
      <c r="T184" s="21">
        <v>764</v>
      </c>
      <c r="U184" s="21">
        <v>809</v>
      </c>
      <c r="V184" s="21">
        <v>854</v>
      </c>
      <c r="W184" s="21">
        <v>899</v>
      </c>
      <c r="X184" s="21">
        <v>944</v>
      </c>
      <c r="Y184" s="21">
        <v>989</v>
      </c>
      <c r="Z184" s="21">
        <v>1033</v>
      </c>
      <c r="AA184" s="21">
        <v>1079</v>
      </c>
      <c r="AB184" s="21">
        <v>1123</v>
      </c>
      <c r="AC184" s="21">
        <v>1168</v>
      </c>
      <c r="AD184" s="21">
        <v>1214</v>
      </c>
      <c r="AE184" s="21">
        <v>1258</v>
      </c>
      <c r="AF184" s="21">
        <v>1303</v>
      </c>
      <c r="AG184" s="22">
        <v>1348</v>
      </c>
    </row>
    <row r="185" spans="1:33" ht="15" customHeight="1">
      <c r="A185" s="44">
        <f t="shared" si="141"/>
        <v>17281</v>
      </c>
      <c r="B185" s="39">
        <v>17880</v>
      </c>
      <c r="C185" s="53" t="s">
        <v>28</v>
      </c>
      <c r="D185" s="21">
        <v>47</v>
      </c>
      <c r="E185" s="21">
        <v>92</v>
      </c>
      <c r="F185" s="21">
        <v>140</v>
      </c>
      <c r="G185" s="21">
        <v>186</v>
      </c>
      <c r="H185" s="21">
        <v>233</v>
      </c>
      <c r="I185" s="21">
        <v>279</v>
      </c>
      <c r="J185" s="21">
        <v>325</v>
      </c>
      <c r="K185" s="21">
        <v>372</v>
      </c>
      <c r="L185" s="21">
        <v>418</v>
      </c>
      <c r="M185" s="21">
        <v>465</v>
      </c>
      <c r="N185" s="21">
        <v>512</v>
      </c>
      <c r="O185" s="21">
        <v>558</v>
      </c>
      <c r="P185" s="21">
        <v>604</v>
      </c>
      <c r="Q185" s="21">
        <v>650</v>
      </c>
      <c r="R185" s="21">
        <v>698</v>
      </c>
      <c r="S185" s="21">
        <v>745</v>
      </c>
      <c r="T185" s="21">
        <v>790</v>
      </c>
      <c r="U185" s="21">
        <v>837</v>
      </c>
      <c r="V185" s="21">
        <v>883</v>
      </c>
      <c r="W185" s="21">
        <v>929</v>
      </c>
      <c r="X185" s="21">
        <v>977</v>
      </c>
      <c r="Y185" s="21">
        <v>1023</v>
      </c>
      <c r="Z185" s="21">
        <v>1070</v>
      </c>
      <c r="AA185" s="21">
        <v>1115</v>
      </c>
      <c r="AB185" s="21">
        <v>1162</v>
      </c>
      <c r="AC185" s="21">
        <v>1208</v>
      </c>
      <c r="AD185" s="21">
        <v>1255</v>
      </c>
      <c r="AE185" s="21">
        <v>1302</v>
      </c>
      <c r="AF185" s="21">
        <v>1348</v>
      </c>
      <c r="AG185" s="22">
        <v>1395</v>
      </c>
    </row>
    <row r="186" spans="1:33" ht="15" customHeight="1">
      <c r="A186" s="44">
        <f t="shared" si="141"/>
        <v>17881</v>
      </c>
      <c r="B186" s="39">
        <v>19047</v>
      </c>
      <c r="C186" s="53" t="s">
        <v>28</v>
      </c>
      <c r="D186" s="21">
        <v>49</v>
      </c>
      <c r="E186" s="21">
        <v>99</v>
      </c>
      <c r="F186" s="21">
        <v>148</v>
      </c>
      <c r="G186" s="21">
        <v>199</v>
      </c>
      <c r="H186" s="21">
        <v>247</v>
      </c>
      <c r="I186" s="21">
        <v>298</v>
      </c>
      <c r="J186" s="21">
        <v>346</v>
      </c>
      <c r="K186" s="21">
        <v>397</v>
      </c>
      <c r="L186" s="21">
        <v>446</v>
      </c>
      <c r="M186" s="21">
        <v>494</v>
      </c>
      <c r="N186" s="21">
        <v>545</v>
      </c>
      <c r="O186" s="21">
        <v>594</v>
      </c>
      <c r="P186" s="21">
        <v>644</v>
      </c>
      <c r="Q186" s="21">
        <v>693</v>
      </c>
      <c r="R186" s="21">
        <v>744</v>
      </c>
      <c r="S186" s="21">
        <v>792</v>
      </c>
      <c r="T186" s="21">
        <v>843</v>
      </c>
      <c r="U186" s="21">
        <v>891</v>
      </c>
      <c r="V186" s="21">
        <v>940</v>
      </c>
      <c r="W186" s="21">
        <v>991</v>
      </c>
      <c r="X186" s="21">
        <v>1039</v>
      </c>
      <c r="Y186" s="21">
        <v>1090</v>
      </c>
      <c r="Z186" s="21">
        <v>1139</v>
      </c>
      <c r="AA186" s="21">
        <v>1189</v>
      </c>
      <c r="AB186" s="21">
        <v>1238</v>
      </c>
      <c r="AC186" s="21">
        <v>1289</v>
      </c>
      <c r="AD186" s="21">
        <v>1337</v>
      </c>
      <c r="AE186" s="21">
        <v>1386</v>
      </c>
      <c r="AF186" s="21">
        <v>1436</v>
      </c>
      <c r="AG186" s="22">
        <v>1485</v>
      </c>
    </row>
    <row r="187" spans="1:33" ht="15" customHeight="1">
      <c r="A187" s="44">
        <f t="shared" si="141"/>
        <v>19048</v>
      </c>
      <c r="B187" s="39">
        <v>20008</v>
      </c>
      <c r="C187" s="53" t="s">
        <v>28</v>
      </c>
      <c r="D187" s="21">
        <v>53</v>
      </c>
      <c r="E187" s="21">
        <v>103</v>
      </c>
      <c r="F187" s="21">
        <v>156</v>
      </c>
      <c r="G187" s="21">
        <v>209</v>
      </c>
      <c r="H187" s="21">
        <v>259</v>
      </c>
      <c r="I187" s="21">
        <v>312</v>
      </c>
      <c r="J187" s="21">
        <v>365</v>
      </c>
      <c r="K187" s="21">
        <v>415</v>
      </c>
      <c r="L187" s="21">
        <v>468</v>
      </c>
      <c r="M187" s="21">
        <v>521</v>
      </c>
      <c r="N187" s="21">
        <v>572</v>
      </c>
      <c r="O187" s="21">
        <v>624</v>
      </c>
      <c r="P187" s="21">
        <v>677</v>
      </c>
      <c r="Q187" s="21">
        <v>728</v>
      </c>
      <c r="R187" s="21">
        <v>780</v>
      </c>
      <c r="S187" s="21">
        <v>833</v>
      </c>
      <c r="T187" s="21">
        <v>884</v>
      </c>
      <c r="U187" s="21">
        <v>936</v>
      </c>
      <c r="V187" s="21">
        <v>989</v>
      </c>
      <c r="W187" s="21">
        <v>1040</v>
      </c>
      <c r="X187" s="21">
        <v>1092</v>
      </c>
      <c r="Y187" s="21">
        <v>1145</v>
      </c>
      <c r="Z187" s="21">
        <v>1196</v>
      </c>
      <c r="AA187" s="21">
        <v>1248</v>
      </c>
      <c r="AB187" s="21">
        <v>1301</v>
      </c>
      <c r="AC187" s="21">
        <v>1352</v>
      </c>
      <c r="AD187" s="21">
        <v>1405</v>
      </c>
      <c r="AE187" s="21">
        <v>1457</v>
      </c>
      <c r="AF187" s="21">
        <v>1508</v>
      </c>
      <c r="AG187" s="22">
        <v>1561</v>
      </c>
    </row>
    <row r="188" spans="1:33" ht="15" customHeight="1">
      <c r="A188" s="44">
        <f t="shared" si="141"/>
        <v>20009</v>
      </c>
      <c r="B188" s="39">
        <v>21009</v>
      </c>
      <c r="C188" s="53" t="s">
        <v>28</v>
      </c>
      <c r="D188" s="21">
        <v>55</v>
      </c>
      <c r="E188" s="21">
        <v>109</v>
      </c>
      <c r="F188" s="21">
        <v>164</v>
      </c>
      <c r="G188" s="21">
        <v>219</v>
      </c>
      <c r="H188" s="21">
        <v>274</v>
      </c>
      <c r="I188" s="21">
        <v>327</v>
      </c>
      <c r="J188" s="21">
        <v>382</v>
      </c>
      <c r="K188" s="21">
        <v>437</v>
      </c>
      <c r="L188" s="21">
        <v>491</v>
      </c>
      <c r="M188" s="21">
        <v>546</v>
      </c>
      <c r="N188" s="21">
        <v>601</v>
      </c>
      <c r="O188" s="21">
        <v>655</v>
      </c>
      <c r="P188" s="21">
        <v>710</v>
      </c>
      <c r="Q188" s="21">
        <v>765</v>
      </c>
      <c r="R188" s="21">
        <v>820</v>
      </c>
      <c r="S188" s="21">
        <v>873</v>
      </c>
      <c r="T188" s="21">
        <v>928</v>
      </c>
      <c r="U188" s="21">
        <v>983</v>
      </c>
      <c r="V188" s="21">
        <v>1037</v>
      </c>
      <c r="W188" s="21">
        <v>1092</v>
      </c>
      <c r="X188" s="21">
        <v>1147</v>
      </c>
      <c r="Y188" s="21">
        <v>1201</v>
      </c>
      <c r="Z188" s="21">
        <v>1256</v>
      </c>
      <c r="AA188" s="21">
        <v>1312</v>
      </c>
      <c r="AB188" s="21">
        <v>1367</v>
      </c>
      <c r="AC188" s="21">
        <v>1420</v>
      </c>
      <c r="AD188" s="21">
        <v>1475</v>
      </c>
      <c r="AE188" s="21">
        <v>1530</v>
      </c>
      <c r="AF188" s="21">
        <v>1584</v>
      </c>
      <c r="AG188" s="22">
        <v>1639</v>
      </c>
    </row>
    <row r="189" spans="1:33" ht="15" customHeight="1">
      <c r="A189" s="44">
        <f t="shared" si="141"/>
        <v>21010</v>
      </c>
      <c r="B189" s="39">
        <v>22000</v>
      </c>
      <c r="C189" s="53" t="s">
        <v>28</v>
      </c>
      <c r="D189" s="21">
        <v>57</v>
      </c>
      <c r="E189" s="21">
        <v>114</v>
      </c>
      <c r="F189" s="21">
        <v>171</v>
      </c>
      <c r="G189" s="21">
        <v>229</v>
      </c>
      <c r="H189" s="21">
        <v>287</v>
      </c>
      <c r="I189" s="21">
        <v>343</v>
      </c>
      <c r="J189" s="21">
        <v>400</v>
      </c>
      <c r="K189" s="21">
        <v>458</v>
      </c>
      <c r="L189" s="21">
        <v>515</v>
      </c>
      <c r="M189" s="21">
        <v>571</v>
      </c>
      <c r="N189" s="21">
        <v>629</v>
      </c>
      <c r="O189" s="21">
        <v>687</v>
      </c>
      <c r="P189" s="21">
        <v>744</v>
      </c>
      <c r="Q189" s="21">
        <v>801</v>
      </c>
      <c r="R189" s="21">
        <v>858</v>
      </c>
      <c r="S189" s="21">
        <v>915</v>
      </c>
      <c r="T189" s="21">
        <v>972</v>
      </c>
      <c r="U189" s="21">
        <v>1029</v>
      </c>
      <c r="V189" s="21">
        <v>1087</v>
      </c>
      <c r="W189" s="21">
        <v>1145</v>
      </c>
      <c r="X189" s="21">
        <v>1201</v>
      </c>
      <c r="Y189" s="21">
        <v>1258</v>
      </c>
      <c r="Z189" s="21">
        <v>1316</v>
      </c>
      <c r="AA189" s="21">
        <v>1373</v>
      </c>
      <c r="AB189" s="21">
        <v>1429</v>
      </c>
      <c r="AC189" s="21">
        <v>1487</v>
      </c>
      <c r="AD189" s="21">
        <v>1545</v>
      </c>
      <c r="AE189" s="21">
        <v>1602</v>
      </c>
      <c r="AF189" s="21">
        <v>1659</v>
      </c>
      <c r="AG189" s="22">
        <v>1716</v>
      </c>
    </row>
    <row r="190" spans="1:33" ht="15" customHeight="1">
      <c r="A190" s="44">
        <f t="shared" si="141"/>
        <v>22001</v>
      </c>
      <c r="B190" s="39">
        <v>23100</v>
      </c>
      <c r="C190" s="53" t="s">
        <v>28</v>
      </c>
      <c r="D190" s="21">
        <v>60</v>
      </c>
      <c r="E190" s="21">
        <v>121</v>
      </c>
      <c r="F190" s="21">
        <v>180</v>
      </c>
      <c r="G190" s="21">
        <v>241</v>
      </c>
      <c r="H190" s="21">
        <v>301</v>
      </c>
      <c r="I190" s="21">
        <v>360</v>
      </c>
      <c r="J190" s="21">
        <v>420</v>
      </c>
      <c r="K190" s="21">
        <v>480</v>
      </c>
      <c r="L190" s="21">
        <v>541</v>
      </c>
      <c r="M190" s="21">
        <v>601</v>
      </c>
      <c r="N190" s="21">
        <v>660</v>
      </c>
      <c r="O190" s="21">
        <v>721</v>
      </c>
      <c r="P190" s="21">
        <v>781</v>
      </c>
      <c r="Q190" s="21">
        <v>841</v>
      </c>
      <c r="R190" s="21">
        <v>902</v>
      </c>
      <c r="S190" s="21">
        <v>960</v>
      </c>
      <c r="T190" s="21">
        <v>1021</v>
      </c>
      <c r="U190" s="21">
        <v>1081</v>
      </c>
      <c r="V190" s="21">
        <v>1141</v>
      </c>
      <c r="W190" s="21">
        <v>1201</v>
      </c>
      <c r="X190" s="21">
        <v>1261</v>
      </c>
      <c r="Y190" s="21">
        <v>1322</v>
      </c>
      <c r="Z190" s="21">
        <v>1382</v>
      </c>
      <c r="AA190" s="21">
        <v>1441</v>
      </c>
      <c r="AB190" s="21">
        <v>1502</v>
      </c>
      <c r="AC190" s="21">
        <v>1561</v>
      </c>
      <c r="AD190" s="21">
        <v>1622</v>
      </c>
      <c r="AE190" s="21">
        <v>1682</v>
      </c>
      <c r="AF190" s="21">
        <v>1741</v>
      </c>
      <c r="AG190" s="22">
        <v>1802</v>
      </c>
    </row>
    <row r="191" spans="1:33" ht="15" customHeight="1">
      <c r="A191" s="44">
        <f t="shared" si="141"/>
        <v>23101</v>
      </c>
      <c r="B191" s="39">
        <v>23800</v>
      </c>
      <c r="C191" s="53" t="s">
        <v>28</v>
      </c>
      <c r="D191" s="21">
        <v>63</v>
      </c>
      <c r="E191" s="21">
        <v>124</v>
      </c>
      <c r="F191" s="21">
        <v>186</v>
      </c>
      <c r="G191" s="21">
        <v>247</v>
      </c>
      <c r="H191" s="21">
        <v>310</v>
      </c>
      <c r="I191" s="21">
        <v>371</v>
      </c>
      <c r="J191" s="21">
        <v>434</v>
      </c>
      <c r="K191" s="21">
        <v>494</v>
      </c>
      <c r="L191" s="21">
        <v>557</v>
      </c>
      <c r="M191" s="21">
        <v>619</v>
      </c>
      <c r="N191" s="21">
        <v>681</v>
      </c>
      <c r="O191" s="21">
        <v>743</v>
      </c>
      <c r="P191" s="21">
        <v>804</v>
      </c>
      <c r="Q191" s="21">
        <v>866</v>
      </c>
      <c r="R191" s="21">
        <v>928</v>
      </c>
      <c r="S191" s="21">
        <v>991</v>
      </c>
      <c r="T191" s="21">
        <v>1051</v>
      </c>
      <c r="U191" s="21">
        <v>1114</v>
      </c>
      <c r="V191" s="21">
        <v>1176</v>
      </c>
      <c r="W191" s="21">
        <v>1238</v>
      </c>
      <c r="X191" s="21">
        <v>1300</v>
      </c>
      <c r="Y191" s="21">
        <v>1361</v>
      </c>
      <c r="Z191" s="21">
        <v>1423</v>
      </c>
      <c r="AA191" s="21">
        <v>1485</v>
      </c>
      <c r="AB191" s="21">
        <v>1547</v>
      </c>
      <c r="AC191" s="21">
        <v>1609</v>
      </c>
      <c r="AD191" s="21">
        <v>1670</v>
      </c>
      <c r="AE191" s="21">
        <v>1732</v>
      </c>
      <c r="AF191" s="21">
        <v>1794</v>
      </c>
      <c r="AG191" s="22">
        <v>1857</v>
      </c>
    </row>
    <row r="192" spans="1:33" ht="15" customHeight="1">
      <c r="A192" s="44">
        <f t="shared" si="141"/>
        <v>23801</v>
      </c>
      <c r="B192" s="39">
        <v>24000</v>
      </c>
      <c r="C192" s="53" t="s">
        <v>28</v>
      </c>
      <c r="D192" s="21">
        <v>63</v>
      </c>
      <c r="E192" s="21">
        <v>125</v>
      </c>
      <c r="F192" s="21">
        <v>187</v>
      </c>
      <c r="G192" s="21">
        <v>249</v>
      </c>
      <c r="H192" s="21">
        <v>312</v>
      </c>
      <c r="I192" s="21">
        <v>375</v>
      </c>
      <c r="J192" s="21">
        <v>437</v>
      </c>
      <c r="K192" s="21">
        <v>499</v>
      </c>
      <c r="L192" s="21">
        <v>561</v>
      </c>
      <c r="M192" s="21">
        <v>624</v>
      </c>
      <c r="N192" s="21">
        <v>687</v>
      </c>
      <c r="O192" s="21">
        <v>749</v>
      </c>
      <c r="P192" s="21">
        <v>811</v>
      </c>
      <c r="Q192" s="21">
        <v>873</v>
      </c>
      <c r="R192" s="21">
        <v>936</v>
      </c>
      <c r="S192" s="21">
        <v>999</v>
      </c>
      <c r="T192" s="21">
        <v>1061</v>
      </c>
      <c r="U192" s="21">
        <v>1123</v>
      </c>
      <c r="V192" s="21">
        <v>1185</v>
      </c>
      <c r="W192" s="21">
        <v>1248</v>
      </c>
      <c r="X192" s="21">
        <v>1311</v>
      </c>
      <c r="Y192" s="21">
        <v>1373</v>
      </c>
      <c r="Z192" s="21">
        <v>1435</v>
      </c>
      <c r="AA192" s="21">
        <v>1497</v>
      </c>
      <c r="AB192" s="21">
        <v>1560</v>
      </c>
      <c r="AC192" s="21">
        <v>1623</v>
      </c>
      <c r="AD192" s="21">
        <v>1685</v>
      </c>
      <c r="AE192" s="21">
        <v>1747</v>
      </c>
      <c r="AF192" s="21">
        <v>1809</v>
      </c>
      <c r="AG192" s="22">
        <v>1872</v>
      </c>
    </row>
    <row r="193" spans="1:34" ht="15" customHeight="1">
      <c r="A193" s="44">
        <f t="shared" si="141"/>
        <v>24001</v>
      </c>
      <c r="B193" s="39">
        <v>25200</v>
      </c>
      <c r="C193" s="53" t="s">
        <v>28</v>
      </c>
      <c r="D193" s="21">
        <v>66</v>
      </c>
      <c r="E193" s="21">
        <v>132</v>
      </c>
      <c r="F193" s="21">
        <v>197</v>
      </c>
      <c r="G193" s="21">
        <v>262</v>
      </c>
      <c r="H193" s="21">
        <v>327</v>
      </c>
      <c r="I193" s="21">
        <v>393</v>
      </c>
      <c r="J193" s="21">
        <v>459</v>
      </c>
      <c r="K193" s="21">
        <v>524</v>
      </c>
      <c r="L193" s="21">
        <v>590</v>
      </c>
      <c r="M193" s="21">
        <v>655</v>
      </c>
      <c r="N193" s="21">
        <v>721</v>
      </c>
      <c r="O193" s="21">
        <v>787</v>
      </c>
      <c r="P193" s="21">
        <v>851</v>
      </c>
      <c r="Q193" s="21">
        <v>917</v>
      </c>
      <c r="R193" s="21">
        <v>983</v>
      </c>
      <c r="S193" s="21">
        <v>1048</v>
      </c>
      <c r="T193" s="21">
        <v>1114</v>
      </c>
      <c r="U193" s="21">
        <v>1179</v>
      </c>
      <c r="V193" s="21">
        <v>1245</v>
      </c>
      <c r="W193" s="21">
        <v>1311</v>
      </c>
      <c r="X193" s="21">
        <v>1376</v>
      </c>
      <c r="Y193" s="21">
        <v>1441</v>
      </c>
      <c r="Z193" s="21">
        <v>1506</v>
      </c>
      <c r="AA193" s="21">
        <v>1572</v>
      </c>
      <c r="AB193" s="21">
        <v>1638</v>
      </c>
      <c r="AC193" s="21">
        <v>1704</v>
      </c>
      <c r="AD193" s="21">
        <v>1770</v>
      </c>
      <c r="AE193" s="21">
        <v>1835</v>
      </c>
      <c r="AF193" s="21">
        <v>1900</v>
      </c>
      <c r="AG193" s="22">
        <v>1965</v>
      </c>
    </row>
    <row r="194" spans="1:34" ht="15" customHeight="1">
      <c r="A194" s="44">
        <f t="shared" si="141"/>
        <v>25201</v>
      </c>
      <c r="B194" s="39">
        <v>26400</v>
      </c>
      <c r="C194" s="53" t="s">
        <v>28</v>
      </c>
      <c r="D194" s="21">
        <v>69</v>
      </c>
      <c r="E194" s="21">
        <v>137</v>
      </c>
      <c r="F194" s="21">
        <v>206</v>
      </c>
      <c r="G194" s="21">
        <v>275</v>
      </c>
      <c r="H194" s="21">
        <v>343</v>
      </c>
      <c r="I194" s="21">
        <v>412</v>
      </c>
      <c r="J194" s="21">
        <v>480</v>
      </c>
      <c r="K194" s="21">
        <v>549</v>
      </c>
      <c r="L194" s="21">
        <v>617</v>
      </c>
      <c r="M194" s="21">
        <v>687</v>
      </c>
      <c r="N194" s="21">
        <v>756</v>
      </c>
      <c r="O194" s="21">
        <v>824</v>
      </c>
      <c r="P194" s="21">
        <v>892</v>
      </c>
      <c r="Q194" s="21">
        <v>960</v>
      </c>
      <c r="R194" s="21">
        <v>1029</v>
      </c>
      <c r="S194" s="21">
        <v>1099</v>
      </c>
      <c r="T194" s="21">
        <v>1167</v>
      </c>
      <c r="U194" s="21">
        <v>1236</v>
      </c>
      <c r="V194" s="21">
        <v>1304</v>
      </c>
      <c r="W194" s="21">
        <v>1373</v>
      </c>
      <c r="X194" s="21">
        <v>1441</v>
      </c>
      <c r="Y194" s="21">
        <v>1510</v>
      </c>
      <c r="Z194" s="21">
        <v>1579</v>
      </c>
      <c r="AA194" s="21">
        <v>1647</v>
      </c>
      <c r="AB194" s="21">
        <v>1716</v>
      </c>
      <c r="AC194" s="21">
        <v>1785</v>
      </c>
      <c r="AD194" s="21">
        <v>1853</v>
      </c>
      <c r="AE194" s="21">
        <v>1922</v>
      </c>
      <c r="AF194" s="21">
        <v>1991</v>
      </c>
      <c r="AG194" s="22">
        <v>2059</v>
      </c>
    </row>
    <row r="195" spans="1:34" ht="15" customHeight="1">
      <c r="A195" s="44">
        <f t="shared" si="141"/>
        <v>26401</v>
      </c>
      <c r="B195" s="39">
        <v>27600</v>
      </c>
      <c r="C195" s="53" t="s">
        <v>28</v>
      </c>
      <c r="D195" s="21">
        <v>71</v>
      </c>
      <c r="E195" s="21">
        <v>144</v>
      </c>
      <c r="F195" s="21">
        <v>215</v>
      </c>
      <c r="G195" s="21">
        <v>288</v>
      </c>
      <c r="H195" s="21">
        <v>359</v>
      </c>
      <c r="I195" s="21">
        <v>431</v>
      </c>
      <c r="J195" s="21">
        <v>502</v>
      </c>
      <c r="K195" s="21">
        <v>574</v>
      </c>
      <c r="L195" s="21">
        <v>646</v>
      </c>
      <c r="M195" s="21">
        <v>717</v>
      </c>
      <c r="N195" s="21">
        <v>789</v>
      </c>
      <c r="O195" s="21">
        <v>861</v>
      </c>
      <c r="P195" s="21">
        <v>933</v>
      </c>
      <c r="Q195" s="21">
        <v>1005</v>
      </c>
      <c r="R195" s="21">
        <v>1077</v>
      </c>
      <c r="S195" s="21">
        <v>1148</v>
      </c>
      <c r="T195" s="21">
        <v>1220</v>
      </c>
      <c r="U195" s="21">
        <v>1292</v>
      </c>
      <c r="V195" s="21">
        <v>1363</v>
      </c>
      <c r="W195" s="21">
        <v>1435</v>
      </c>
      <c r="X195" s="21">
        <v>1506</v>
      </c>
      <c r="Y195" s="21">
        <v>1579</v>
      </c>
      <c r="Z195" s="21">
        <v>1650</v>
      </c>
      <c r="AA195" s="21">
        <v>1723</v>
      </c>
      <c r="AB195" s="21">
        <v>1794</v>
      </c>
      <c r="AC195" s="21">
        <v>1865</v>
      </c>
      <c r="AD195" s="21">
        <v>1938</v>
      </c>
      <c r="AE195" s="21">
        <v>2009</v>
      </c>
      <c r="AF195" s="21">
        <v>2082</v>
      </c>
      <c r="AG195" s="22">
        <v>2153</v>
      </c>
    </row>
    <row r="196" spans="1:34" ht="15" customHeight="1">
      <c r="A196" s="44">
        <f t="shared" si="141"/>
        <v>27601</v>
      </c>
      <c r="B196" s="39">
        <v>28800</v>
      </c>
      <c r="C196" s="53" t="s">
        <v>28</v>
      </c>
      <c r="D196" s="21">
        <v>75</v>
      </c>
      <c r="E196" s="21">
        <v>149</v>
      </c>
      <c r="F196" s="21">
        <v>225</v>
      </c>
      <c r="G196" s="21">
        <v>300</v>
      </c>
      <c r="H196" s="21">
        <v>375</v>
      </c>
      <c r="I196" s="21">
        <v>449</v>
      </c>
      <c r="J196" s="21">
        <v>524</v>
      </c>
      <c r="K196" s="21">
        <v>600</v>
      </c>
      <c r="L196" s="21">
        <v>674</v>
      </c>
      <c r="M196" s="21">
        <v>749</v>
      </c>
      <c r="N196" s="21">
        <v>824</v>
      </c>
      <c r="O196" s="21">
        <v>899</v>
      </c>
      <c r="P196" s="21">
        <v>973</v>
      </c>
      <c r="Q196" s="21">
        <v>1048</v>
      </c>
      <c r="R196" s="21">
        <v>1123</v>
      </c>
      <c r="S196" s="21">
        <v>1198</v>
      </c>
      <c r="T196" s="21">
        <v>1272</v>
      </c>
      <c r="U196" s="21">
        <v>1348</v>
      </c>
      <c r="V196" s="21">
        <v>1423</v>
      </c>
      <c r="W196" s="21">
        <v>1497</v>
      </c>
      <c r="X196" s="21">
        <v>1572</v>
      </c>
      <c r="Y196" s="21">
        <v>1647</v>
      </c>
      <c r="Z196" s="21">
        <v>1723</v>
      </c>
      <c r="AA196" s="21">
        <v>1797</v>
      </c>
      <c r="AB196" s="21">
        <v>1872</v>
      </c>
      <c r="AC196" s="21">
        <v>1947</v>
      </c>
      <c r="AD196" s="21">
        <v>2021</v>
      </c>
      <c r="AE196" s="21">
        <v>2097</v>
      </c>
      <c r="AF196" s="21">
        <v>2172</v>
      </c>
      <c r="AG196" s="22">
        <v>2247</v>
      </c>
    </row>
    <row r="197" spans="1:34" ht="15" customHeight="1">
      <c r="A197" s="44">
        <f t="shared" si="141"/>
        <v>28801</v>
      </c>
      <c r="B197" s="39">
        <v>30300</v>
      </c>
      <c r="C197" s="53" t="s">
        <v>28</v>
      </c>
      <c r="D197" s="21">
        <v>79</v>
      </c>
      <c r="E197" s="21">
        <v>157</v>
      </c>
      <c r="F197" s="21">
        <v>236</v>
      </c>
      <c r="G197" s="21">
        <v>315</v>
      </c>
      <c r="H197" s="21">
        <v>394</v>
      </c>
      <c r="I197" s="21">
        <v>472</v>
      </c>
      <c r="J197" s="21">
        <v>551</v>
      </c>
      <c r="K197" s="21">
        <v>631</v>
      </c>
      <c r="L197" s="21">
        <v>709</v>
      </c>
      <c r="M197" s="21">
        <v>788</v>
      </c>
      <c r="N197" s="21">
        <v>867</v>
      </c>
      <c r="O197" s="21">
        <v>945</v>
      </c>
      <c r="P197" s="21">
        <v>1024</v>
      </c>
      <c r="Q197" s="21">
        <v>1103</v>
      </c>
      <c r="R197" s="21">
        <v>1182</v>
      </c>
      <c r="S197" s="21">
        <v>1260</v>
      </c>
      <c r="T197" s="21">
        <v>1339</v>
      </c>
      <c r="U197" s="21">
        <v>1418</v>
      </c>
      <c r="V197" s="21">
        <v>1496</v>
      </c>
      <c r="W197" s="21">
        <v>1575</v>
      </c>
      <c r="X197" s="21">
        <v>1654</v>
      </c>
      <c r="Y197" s="21">
        <v>1733</v>
      </c>
      <c r="Z197" s="21">
        <v>1812</v>
      </c>
      <c r="AA197" s="21">
        <v>1891</v>
      </c>
      <c r="AB197" s="21">
        <v>1970</v>
      </c>
      <c r="AC197" s="21">
        <v>2048</v>
      </c>
      <c r="AD197" s="21">
        <v>2127</v>
      </c>
      <c r="AE197" s="21">
        <v>2206</v>
      </c>
      <c r="AF197" s="21">
        <v>2284</v>
      </c>
      <c r="AG197" s="22">
        <v>2363</v>
      </c>
    </row>
    <row r="198" spans="1:34" ht="15" customHeight="1">
      <c r="A198" s="44">
        <f t="shared" si="141"/>
        <v>30301</v>
      </c>
      <c r="B198" s="39">
        <v>31800</v>
      </c>
      <c r="C198" s="53" t="s">
        <v>28</v>
      </c>
      <c r="D198" s="21">
        <v>82</v>
      </c>
      <c r="E198" s="21">
        <v>165</v>
      </c>
      <c r="F198" s="21">
        <v>248</v>
      </c>
      <c r="G198" s="21">
        <v>331</v>
      </c>
      <c r="H198" s="21">
        <v>413</v>
      </c>
      <c r="I198" s="21">
        <v>496</v>
      </c>
      <c r="J198" s="21">
        <v>578</v>
      </c>
      <c r="K198" s="21">
        <v>661</v>
      </c>
      <c r="L198" s="21">
        <v>745</v>
      </c>
      <c r="M198" s="21">
        <v>827</v>
      </c>
      <c r="N198" s="21">
        <v>910</v>
      </c>
      <c r="O198" s="21">
        <v>992</v>
      </c>
      <c r="P198" s="21">
        <v>1075</v>
      </c>
      <c r="Q198" s="21">
        <v>1158</v>
      </c>
      <c r="R198" s="21">
        <v>1240</v>
      </c>
      <c r="S198" s="21">
        <v>1323</v>
      </c>
      <c r="T198" s="21">
        <v>1405</v>
      </c>
      <c r="U198" s="21">
        <v>1489</v>
      </c>
      <c r="V198" s="21">
        <v>1571</v>
      </c>
      <c r="W198" s="21">
        <v>1653</v>
      </c>
      <c r="X198" s="21">
        <v>1736</v>
      </c>
      <c r="Y198" s="21">
        <v>1818</v>
      </c>
      <c r="Z198" s="21">
        <v>1902</v>
      </c>
      <c r="AA198" s="21">
        <v>1984</v>
      </c>
      <c r="AB198" s="21">
        <v>2068</v>
      </c>
      <c r="AC198" s="21">
        <v>2150</v>
      </c>
      <c r="AD198" s="21">
        <v>2232</v>
      </c>
      <c r="AE198" s="21">
        <v>2316</v>
      </c>
      <c r="AF198" s="21">
        <v>2398</v>
      </c>
      <c r="AG198" s="22">
        <v>2481</v>
      </c>
    </row>
    <row r="199" spans="1:34" ht="15" customHeight="1">
      <c r="A199" s="44">
        <f t="shared" si="141"/>
        <v>31801</v>
      </c>
      <c r="B199" s="39">
        <v>33300</v>
      </c>
      <c r="C199" s="53" t="s">
        <v>28</v>
      </c>
      <c r="D199" s="21">
        <v>87</v>
      </c>
      <c r="E199" s="21">
        <v>173</v>
      </c>
      <c r="F199" s="21">
        <v>259</v>
      </c>
      <c r="G199" s="21">
        <v>346</v>
      </c>
      <c r="H199" s="21">
        <v>434</v>
      </c>
      <c r="I199" s="21">
        <v>520</v>
      </c>
      <c r="J199" s="21">
        <v>606</v>
      </c>
      <c r="K199" s="21">
        <v>693</v>
      </c>
      <c r="L199" s="21">
        <v>779</v>
      </c>
      <c r="M199" s="21">
        <v>866</v>
      </c>
      <c r="N199" s="21">
        <v>952</v>
      </c>
      <c r="O199" s="21">
        <v>1038</v>
      </c>
      <c r="P199" s="21">
        <v>1125</v>
      </c>
      <c r="Q199" s="21">
        <v>1213</v>
      </c>
      <c r="R199" s="21">
        <v>1300</v>
      </c>
      <c r="S199" s="21">
        <v>1385</v>
      </c>
      <c r="T199" s="21">
        <v>1472</v>
      </c>
      <c r="U199" s="21">
        <v>1559</v>
      </c>
      <c r="V199" s="21">
        <v>1645</v>
      </c>
      <c r="W199" s="21">
        <v>1731</v>
      </c>
      <c r="X199" s="21">
        <v>1818</v>
      </c>
      <c r="Y199" s="21">
        <v>1904</v>
      </c>
      <c r="Z199" s="21">
        <v>1992</v>
      </c>
      <c r="AA199" s="21">
        <v>2078</v>
      </c>
      <c r="AB199" s="21">
        <v>2165</v>
      </c>
      <c r="AC199" s="21">
        <v>2251</v>
      </c>
      <c r="AD199" s="21">
        <v>2338</v>
      </c>
      <c r="AE199" s="21">
        <v>2425</v>
      </c>
      <c r="AF199" s="21">
        <v>2510</v>
      </c>
      <c r="AG199" s="22">
        <v>2597</v>
      </c>
    </row>
    <row r="200" spans="1:34" ht="15" customHeight="1">
      <c r="A200" s="44">
        <f t="shared" si="141"/>
        <v>33301</v>
      </c>
      <c r="B200" s="39">
        <v>34800</v>
      </c>
      <c r="C200" s="53" t="s">
        <v>28</v>
      </c>
      <c r="D200" s="21">
        <v>90</v>
      </c>
      <c r="E200" s="21">
        <v>180</v>
      </c>
      <c r="F200" s="21">
        <v>271</v>
      </c>
      <c r="G200" s="21">
        <v>362</v>
      </c>
      <c r="H200" s="21">
        <v>453</v>
      </c>
      <c r="I200" s="21">
        <v>543</v>
      </c>
      <c r="J200" s="21">
        <v>633</v>
      </c>
      <c r="K200" s="21">
        <v>724</v>
      </c>
      <c r="L200" s="21">
        <v>814</v>
      </c>
      <c r="M200" s="21">
        <v>905</v>
      </c>
      <c r="N200" s="21">
        <v>995</v>
      </c>
      <c r="O200" s="21">
        <v>1085</v>
      </c>
      <c r="P200" s="21">
        <v>1177</v>
      </c>
      <c r="Q200" s="21">
        <v>1267</v>
      </c>
      <c r="R200" s="21">
        <v>1357</v>
      </c>
      <c r="S200" s="21">
        <v>1448</v>
      </c>
      <c r="T200" s="21">
        <v>1538</v>
      </c>
      <c r="U200" s="21">
        <v>1629</v>
      </c>
      <c r="V200" s="21">
        <v>1719</v>
      </c>
      <c r="W200" s="21">
        <v>1809</v>
      </c>
      <c r="X200" s="21">
        <v>1900</v>
      </c>
      <c r="Y200" s="21">
        <v>1991</v>
      </c>
      <c r="Z200" s="21">
        <v>2082</v>
      </c>
      <c r="AA200" s="21">
        <v>2172</v>
      </c>
      <c r="AB200" s="21">
        <v>2262</v>
      </c>
      <c r="AC200" s="21">
        <v>2352</v>
      </c>
      <c r="AD200" s="21">
        <v>2442</v>
      </c>
      <c r="AE200" s="21">
        <v>2533</v>
      </c>
      <c r="AF200" s="21">
        <v>2624</v>
      </c>
      <c r="AG200" s="22">
        <v>2715</v>
      </c>
    </row>
    <row r="201" spans="1:34" ht="15" customHeight="1">
      <c r="A201" s="44">
        <f t="shared" si="141"/>
        <v>34801</v>
      </c>
      <c r="B201" s="39">
        <v>36300</v>
      </c>
      <c r="C201" s="53" t="s">
        <v>28</v>
      </c>
      <c r="D201" s="21">
        <v>94</v>
      </c>
      <c r="E201" s="21">
        <v>188</v>
      </c>
      <c r="F201" s="21">
        <v>283</v>
      </c>
      <c r="G201" s="21">
        <v>378</v>
      </c>
      <c r="H201" s="21">
        <v>472</v>
      </c>
      <c r="I201" s="21">
        <v>566</v>
      </c>
      <c r="J201" s="21">
        <v>660</v>
      </c>
      <c r="K201" s="21">
        <v>756</v>
      </c>
      <c r="L201" s="21">
        <v>849</v>
      </c>
      <c r="M201" s="21">
        <v>944</v>
      </c>
      <c r="N201" s="21">
        <v>1038</v>
      </c>
      <c r="O201" s="21">
        <v>1133</v>
      </c>
      <c r="P201" s="21">
        <v>1227</v>
      </c>
      <c r="Q201" s="21">
        <v>1322</v>
      </c>
      <c r="R201" s="21">
        <v>1416</v>
      </c>
      <c r="S201" s="21">
        <v>1510</v>
      </c>
      <c r="T201" s="21">
        <v>1605</v>
      </c>
      <c r="U201" s="21">
        <v>1699</v>
      </c>
      <c r="V201" s="21">
        <v>1793</v>
      </c>
      <c r="W201" s="21">
        <v>1887</v>
      </c>
      <c r="X201" s="21">
        <v>1982</v>
      </c>
      <c r="Y201" s="21">
        <v>2076</v>
      </c>
      <c r="Z201" s="21">
        <v>2171</v>
      </c>
      <c r="AA201" s="21">
        <v>2265</v>
      </c>
      <c r="AB201" s="21">
        <v>2360</v>
      </c>
      <c r="AC201" s="21">
        <v>2453</v>
      </c>
      <c r="AD201" s="21">
        <v>2549</v>
      </c>
      <c r="AE201" s="21">
        <v>2643</v>
      </c>
      <c r="AF201" s="21">
        <v>2737</v>
      </c>
      <c r="AG201" s="22">
        <v>2831</v>
      </c>
    </row>
    <row r="202" spans="1:34" ht="15" customHeight="1">
      <c r="A202" s="44">
        <f t="shared" si="141"/>
        <v>36301</v>
      </c>
      <c r="B202" s="39">
        <v>38200</v>
      </c>
      <c r="C202" s="53" t="s">
        <v>28</v>
      </c>
      <c r="D202" s="21">
        <v>99</v>
      </c>
      <c r="E202" s="21">
        <v>199</v>
      </c>
      <c r="F202" s="21">
        <v>298</v>
      </c>
      <c r="G202" s="21">
        <v>398</v>
      </c>
      <c r="H202" s="21">
        <v>497</v>
      </c>
      <c r="I202" s="21">
        <v>596</v>
      </c>
      <c r="J202" s="21">
        <v>695</v>
      </c>
      <c r="K202" s="21">
        <v>794</v>
      </c>
      <c r="L202" s="21">
        <v>893</v>
      </c>
      <c r="M202" s="21">
        <v>993</v>
      </c>
      <c r="N202" s="21">
        <v>1092</v>
      </c>
      <c r="O202" s="21">
        <v>1192</v>
      </c>
      <c r="P202" s="21">
        <v>1292</v>
      </c>
      <c r="Q202" s="21">
        <v>1391</v>
      </c>
      <c r="R202" s="21">
        <v>1490</v>
      </c>
      <c r="S202" s="21">
        <v>1589</v>
      </c>
      <c r="T202" s="21">
        <v>1689</v>
      </c>
      <c r="U202" s="21">
        <v>1787</v>
      </c>
      <c r="V202" s="21">
        <v>1887</v>
      </c>
      <c r="W202" s="21">
        <v>1986</v>
      </c>
      <c r="X202" s="21">
        <v>2086</v>
      </c>
      <c r="Y202" s="21">
        <v>2185</v>
      </c>
      <c r="Z202" s="21">
        <v>2284</v>
      </c>
      <c r="AA202" s="21">
        <v>2384</v>
      </c>
      <c r="AB202" s="21">
        <v>2483</v>
      </c>
      <c r="AC202" s="21">
        <v>2582</v>
      </c>
      <c r="AD202" s="21">
        <v>2682</v>
      </c>
      <c r="AE202" s="21">
        <v>2782</v>
      </c>
      <c r="AF202" s="21">
        <v>2880</v>
      </c>
      <c r="AG202" s="22">
        <v>2979</v>
      </c>
    </row>
    <row r="203" spans="1:34" ht="15" customHeight="1">
      <c r="A203" s="44">
        <f t="shared" si="141"/>
        <v>38201</v>
      </c>
      <c r="B203" s="39">
        <v>40100</v>
      </c>
      <c r="C203" s="53" t="s">
        <v>28</v>
      </c>
      <c r="D203" s="21">
        <v>104</v>
      </c>
      <c r="E203" s="21">
        <v>209</v>
      </c>
      <c r="F203" s="21">
        <v>313</v>
      </c>
      <c r="G203" s="21">
        <v>416</v>
      </c>
      <c r="H203" s="21">
        <v>522</v>
      </c>
      <c r="I203" s="21">
        <v>625</v>
      </c>
      <c r="J203" s="21">
        <v>729</v>
      </c>
      <c r="K203" s="21">
        <v>835</v>
      </c>
      <c r="L203" s="21">
        <v>938</v>
      </c>
      <c r="M203" s="21">
        <v>1043</v>
      </c>
      <c r="N203" s="21">
        <v>1147</v>
      </c>
      <c r="O203" s="21">
        <v>1251</v>
      </c>
      <c r="P203" s="21">
        <v>1355</v>
      </c>
      <c r="Q203" s="21">
        <v>1460</v>
      </c>
      <c r="R203" s="21">
        <v>1564</v>
      </c>
      <c r="S203" s="21">
        <v>1668</v>
      </c>
      <c r="T203" s="21">
        <v>1773</v>
      </c>
      <c r="U203" s="21">
        <v>1876</v>
      </c>
      <c r="V203" s="21">
        <v>1981</v>
      </c>
      <c r="W203" s="21">
        <v>2085</v>
      </c>
      <c r="X203" s="21">
        <v>2189</v>
      </c>
      <c r="Y203" s="21">
        <v>2293</v>
      </c>
      <c r="Z203" s="21">
        <v>2398</v>
      </c>
      <c r="AA203" s="21">
        <v>2503</v>
      </c>
      <c r="AB203" s="21">
        <v>2606</v>
      </c>
      <c r="AC203" s="21">
        <v>2711</v>
      </c>
      <c r="AD203" s="21">
        <v>2815</v>
      </c>
      <c r="AE203" s="21">
        <v>2919</v>
      </c>
      <c r="AF203" s="21">
        <v>3023</v>
      </c>
      <c r="AG203" s="22">
        <v>3128</v>
      </c>
    </row>
    <row r="204" spans="1:34" ht="15" customHeight="1">
      <c r="A204" s="44">
        <f t="shared" si="141"/>
        <v>40101</v>
      </c>
      <c r="B204" s="39">
        <v>42000</v>
      </c>
      <c r="C204" s="53" t="s">
        <v>28</v>
      </c>
      <c r="D204" s="21">
        <v>109</v>
      </c>
      <c r="E204" s="21">
        <v>219</v>
      </c>
      <c r="F204" s="21">
        <v>327</v>
      </c>
      <c r="G204" s="21">
        <v>437</v>
      </c>
      <c r="H204" s="21">
        <v>546</v>
      </c>
      <c r="I204" s="21">
        <v>655</v>
      </c>
      <c r="J204" s="21">
        <v>765</v>
      </c>
      <c r="K204" s="21">
        <v>873</v>
      </c>
      <c r="L204" s="21">
        <v>983</v>
      </c>
      <c r="M204" s="21">
        <v>1092</v>
      </c>
      <c r="N204" s="21">
        <v>1201</v>
      </c>
      <c r="O204" s="21">
        <v>1311</v>
      </c>
      <c r="P204" s="21">
        <v>1419</v>
      </c>
      <c r="Q204" s="21">
        <v>1529</v>
      </c>
      <c r="R204" s="21">
        <v>1638</v>
      </c>
      <c r="S204" s="21">
        <v>1747</v>
      </c>
      <c r="T204" s="21">
        <v>1857</v>
      </c>
      <c r="U204" s="21">
        <v>1965</v>
      </c>
      <c r="V204" s="21">
        <v>2075</v>
      </c>
      <c r="W204" s="21">
        <v>2184</v>
      </c>
      <c r="X204" s="21">
        <v>2293</v>
      </c>
      <c r="Y204" s="21">
        <v>2403</v>
      </c>
      <c r="Z204" s="21">
        <v>2511</v>
      </c>
      <c r="AA204" s="21">
        <v>2621</v>
      </c>
      <c r="AB204" s="21">
        <v>2730</v>
      </c>
      <c r="AC204" s="21">
        <v>2839</v>
      </c>
      <c r="AD204" s="21">
        <v>2949</v>
      </c>
      <c r="AE204" s="21">
        <v>3057</v>
      </c>
      <c r="AF204" s="21">
        <v>3167</v>
      </c>
      <c r="AG204" s="22">
        <v>3276</v>
      </c>
    </row>
    <row r="205" spans="1:34" ht="15" customHeight="1">
      <c r="A205" s="44">
        <f t="shared" si="141"/>
        <v>42001</v>
      </c>
      <c r="B205" s="45">
        <v>43900</v>
      </c>
      <c r="C205" s="54" t="s">
        <v>28</v>
      </c>
      <c r="D205" s="33">
        <v>113</v>
      </c>
      <c r="E205" s="33">
        <v>228</v>
      </c>
      <c r="F205" s="33">
        <v>342</v>
      </c>
      <c r="G205" s="33">
        <v>457</v>
      </c>
      <c r="H205" s="33">
        <v>570</v>
      </c>
      <c r="I205" s="33">
        <v>685</v>
      </c>
      <c r="J205" s="33">
        <v>799</v>
      </c>
      <c r="K205" s="33">
        <v>913</v>
      </c>
      <c r="L205" s="33">
        <v>1027</v>
      </c>
      <c r="M205" s="33">
        <v>1141</v>
      </c>
      <c r="N205" s="33">
        <v>1256</v>
      </c>
      <c r="O205" s="33">
        <v>1370</v>
      </c>
      <c r="P205" s="33">
        <v>1484</v>
      </c>
      <c r="Q205" s="33">
        <v>1597</v>
      </c>
      <c r="R205" s="33">
        <v>1713</v>
      </c>
      <c r="S205" s="33">
        <v>1826</v>
      </c>
      <c r="T205" s="33">
        <v>1940</v>
      </c>
      <c r="U205" s="33">
        <v>2054</v>
      </c>
      <c r="V205" s="33">
        <v>2169</v>
      </c>
      <c r="W205" s="33">
        <v>2283</v>
      </c>
      <c r="X205" s="33">
        <v>2397</v>
      </c>
      <c r="Y205" s="33">
        <v>2511</v>
      </c>
      <c r="Z205" s="33">
        <v>2626</v>
      </c>
      <c r="AA205" s="33">
        <v>2739</v>
      </c>
      <c r="AB205" s="33">
        <v>2854</v>
      </c>
      <c r="AC205" s="33">
        <v>2967</v>
      </c>
      <c r="AD205" s="33">
        <v>3083</v>
      </c>
      <c r="AE205" s="33">
        <v>3196</v>
      </c>
      <c r="AF205" s="33">
        <v>3310</v>
      </c>
      <c r="AG205" s="34">
        <v>3424</v>
      </c>
    </row>
    <row r="206" spans="1:34" ht="15" customHeight="1" thickBot="1">
      <c r="A206" s="44">
        <f t="shared" si="141"/>
        <v>43901</v>
      </c>
      <c r="B206" s="49">
        <v>45800</v>
      </c>
      <c r="C206" s="55" t="s">
        <v>28</v>
      </c>
      <c r="D206" s="56">
        <v>120</v>
      </c>
      <c r="E206" s="56">
        <v>238</v>
      </c>
      <c r="F206" s="56">
        <v>358</v>
      </c>
      <c r="G206" s="56">
        <v>476</v>
      </c>
      <c r="H206" s="56">
        <v>595</v>
      </c>
      <c r="I206" s="56">
        <v>714</v>
      </c>
      <c r="J206" s="56">
        <v>834</v>
      </c>
      <c r="K206" s="56">
        <v>952</v>
      </c>
      <c r="L206" s="56">
        <v>1072</v>
      </c>
      <c r="M206" s="56">
        <v>1191</v>
      </c>
      <c r="N206" s="56">
        <v>1311</v>
      </c>
      <c r="O206" s="56">
        <v>1428</v>
      </c>
      <c r="P206" s="56">
        <v>1548</v>
      </c>
      <c r="Q206" s="56">
        <v>1667</v>
      </c>
      <c r="R206" s="56">
        <v>1786</v>
      </c>
      <c r="S206" s="56">
        <v>1905</v>
      </c>
      <c r="T206" s="56">
        <v>2025</v>
      </c>
      <c r="U206" s="56">
        <v>2143</v>
      </c>
      <c r="V206" s="56">
        <v>2262</v>
      </c>
      <c r="W206" s="56">
        <v>2382</v>
      </c>
      <c r="X206" s="56">
        <v>2500</v>
      </c>
      <c r="Y206" s="56">
        <v>2620</v>
      </c>
      <c r="Z206" s="56">
        <v>2739</v>
      </c>
      <c r="AA206" s="56">
        <v>2858</v>
      </c>
      <c r="AB206" s="56">
        <v>2977</v>
      </c>
      <c r="AC206" s="56">
        <v>3097</v>
      </c>
      <c r="AD206" s="56">
        <v>3215</v>
      </c>
      <c r="AE206" s="56">
        <v>3334</v>
      </c>
      <c r="AF206" s="56">
        <v>3453</v>
      </c>
      <c r="AG206" s="57">
        <v>3573</v>
      </c>
      <c r="AH206" s="58">
        <f>AG206-AG205</f>
        <v>149</v>
      </c>
    </row>
    <row r="208" spans="1:34" ht="13.8" thickBot="1">
      <c r="A208" s="19"/>
    </row>
    <row r="209" spans="1:33" ht="15" customHeight="1">
      <c r="A209" s="14"/>
      <c r="B209" s="59" t="s">
        <v>25</v>
      </c>
      <c r="C209" s="60" t="s">
        <v>26</v>
      </c>
      <c r="D209" s="61">
        <v>1</v>
      </c>
      <c r="E209" s="61">
        <v>2</v>
      </c>
      <c r="F209" s="61">
        <v>3</v>
      </c>
      <c r="G209" s="61">
        <v>4</v>
      </c>
      <c r="H209" s="61">
        <v>5</v>
      </c>
      <c r="I209" s="61">
        <v>6</v>
      </c>
      <c r="J209" s="61">
        <v>7</v>
      </c>
      <c r="K209" s="61">
        <v>8</v>
      </c>
      <c r="L209" s="61">
        <v>9</v>
      </c>
      <c r="M209" s="61">
        <v>10</v>
      </c>
      <c r="N209" s="61">
        <v>11</v>
      </c>
      <c r="O209" s="61">
        <v>12</v>
      </c>
      <c r="P209" s="61">
        <v>13</v>
      </c>
      <c r="Q209" s="61">
        <v>14</v>
      </c>
      <c r="R209" s="61">
        <v>15</v>
      </c>
      <c r="S209" s="61">
        <v>16</v>
      </c>
      <c r="T209" s="61">
        <v>17</v>
      </c>
      <c r="U209" s="61">
        <v>18</v>
      </c>
      <c r="V209" s="61">
        <v>19</v>
      </c>
      <c r="W209" s="61">
        <v>20</v>
      </c>
      <c r="X209" s="61">
        <v>21</v>
      </c>
      <c r="Y209" s="61">
        <v>22</v>
      </c>
      <c r="Z209" s="61">
        <v>23</v>
      </c>
      <c r="AA209" s="61">
        <v>24</v>
      </c>
      <c r="AB209" s="61">
        <v>25</v>
      </c>
      <c r="AC209" s="61">
        <v>26</v>
      </c>
      <c r="AD209" s="61">
        <v>27</v>
      </c>
      <c r="AE209" s="61">
        <v>28</v>
      </c>
      <c r="AF209" s="61">
        <v>29</v>
      </c>
      <c r="AG209" s="62">
        <v>30</v>
      </c>
    </row>
    <row r="210" spans="1:33" ht="15" customHeight="1">
      <c r="A210" s="14"/>
      <c r="B210" s="39">
        <v>11100</v>
      </c>
      <c r="C210" s="15" t="s">
        <v>29</v>
      </c>
      <c r="D210" s="16">
        <v>29</v>
      </c>
      <c r="E210" s="16">
        <v>57</v>
      </c>
      <c r="F210" s="16">
        <v>86</v>
      </c>
      <c r="G210" s="16">
        <v>114</v>
      </c>
      <c r="H210" s="16">
        <v>143</v>
      </c>
      <c r="I210" s="16">
        <v>171</v>
      </c>
      <c r="J210" s="16">
        <v>199</v>
      </c>
      <c r="K210" s="16">
        <v>228</v>
      </c>
      <c r="L210" s="16">
        <v>256</v>
      </c>
      <c r="M210" s="16">
        <v>285</v>
      </c>
      <c r="N210" s="16">
        <v>313</v>
      </c>
      <c r="O210" s="16">
        <v>342</v>
      </c>
      <c r="P210" s="16">
        <v>371</v>
      </c>
      <c r="Q210" s="16">
        <v>399</v>
      </c>
      <c r="R210" s="16">
        <v>428</v>
      </c>
      <c r="S210" s="16">
        <v>455</v>
      </c>
      <c r="T210" s="16">
        <v>484</v>
      </c>
      <c r="U210" s="16">
        <v>513</v>
      </c>
      <c r="V210" s="16">
        <v>541</v>
      </c>
      <c r="W210" s="16">
        <v>570</v>
      </c>
      <c r="X210" s="16">
        <v>598</v>
      </c>
      <c r="Y210" s="16">
        <v>627</v>
      </c>
      <c r="Z210" s="16">
        <v>656</v>
      </c>
      <c r="AA210" s="16">
        <v>684</v>
      </c>
      <c r="AB210" s="16">
        <v>713</v>
      </c>
      <c r="AC210" s="16">
        <v>740</v>
      </c>
      <c r="AD210" s="16">
        <v>769</v>
      </c>
      <c r="AE210" s="16">
        <v>798</v>
      </c>
      <c r="AF210" s="16">
        <v>826</v>
      </c>
      <c r="AG210" s="17">
        <v>855</v>
      </c>
    </row>
    <row r="211" spans="1:33" ht="15" customHeight="1">
      <c r="A211" s="14"/>
      <c r="B211" s="39">
        <v>12540</v>
      </c>
      <c r="C211" s="15" t="s">
        <v>29</v>
      </c>
      <c r="D211" s="16">
        <v>32</v>
      </c>
      <c r="E211" s="16">
        <v>65</v>
      </c>
      <c r="F211" s="16">
        <v>97</v>
      </c>
      <c r="G211" s="16">
        <v>129</v>
      </c>
      <c r="H211" s="16">
        <v>161</v>
      </c>
      <c r="I211" s="16">
        <v>194</v>
      </c>
      <c r="J211" s="16">
        <v>225</v>
      </c>
      <c r="K211" s="16">
        <v>257</v>
      </c>
      <c r="L211" s="16">
        <v>289</v>
      </c>
      <c r="M211" s="16">
        <v>322</v>
      </c>
      <c r="N211" s="16">
        <v>354</v>
      </c>
      <c r="O211" s="16">
        <v>386</v>
      </c>
      <c r="P211" s="16">
        <v>418</v>
      </c>
      <c r="Q211" s="16">
        <v>451</v>
      </c>
      <c r="R211" s="16">
        <v>483</v>
      </c>
      <c r="S211" s="16">
        <v>515</v>
      </c>
      <c r="T211" s="16">
        <v>547</v>
      </c>
      <c r="U211" s="16">
        <v>580</v>
      </c>
      <c r="V211" s="16">
        <v>612</v>
      </c>
      <c r="W211" s="16">
        <v>644</v>
      </c>
      <c r="X211" s="16">
        <v>675</v>
      </c>
      <c r="Y211" s="16">
        <v>708</v>
      </c>
      <c r="Z211" s="16">
        <v>740</v>
      </c>
      <c r="AA211" s="16">
        <v>772</v>
      </c>
      <c r="AB211" s="16">
        <v>805</v>
      </c>
      <c r="AC211" s="16">
        <v>837</v>
      </c>
      <c r="AD211" s="16">
        <v>869</v>
      </c>
      <c r="AE211" s="16">
        <v>901</v>
      </c>
      <c r="AF211" s="16">
        <v>934</v>
      </c>
      <c r="AG211" s="17">
        <v>966</v>
      </c>
    </row>
    <row r="212" spans="1:33" ht="15" customHeight="1">
      <c r="B212" s="39">
        <v>13500</v>
      </c>
      <c r="C212" s="15" t="s">
        <v>29</v>
      </c>
      <c r="D212" s="16">
        <v>35</v>
      </c>
      <c r="E212" s="16">
        <v>69</v>
      </c>
      <c r="F212" s="16">
        <v>104</v>
      </c>
      <c r="G212" s="16">
        <v>139</v>
      </c>
      <c r="H212" s="16">
        <v>174</v>
      </c>
      <c r="I212" s="16">
        <v>208</v>
      </c>
      <c r="J212" s="16">
        <v>243</v>
      </c>
      <c r="K212" s="16">
        <v>277</v>
      </c>
      <c r="L212" s="16">
        <v>312</v>
      </c>
      <c r="M212" s="16">
        <v>347</v>
      </c>
      <c r="N212" s="16">
        <v>382</v>
      </c>
      <c r="O212" s="16">
        <v>416</v>
      </c>
      <c r="P212" s="16">
        <v>451</v>
      </c>
      <c r="Q212" s="16">
        <v>485</v>
      </c>
      <c r="R212" s="16">
        <v>520</v>
      </c>
      <c r="S212" s="16">
        <v>554</v>
      </c>
      <c r="T212" s="16">
        <v>590</v>
      </c>
      <c r="U212" s="16">
        <v>624</v>
      </c>
      <c r="V212" s="16">
        <v>659</v>
      </c>
      <c r="W212" s="16">
        <v>693</v>
      </c>
      <c r="X212" s="16">
        <v>728</v>
      </c>
      <c r="Y212" s="16">
        <v>762</v>
      </c>
      <c r="Z212" s="16">
        <v>797</v>
      </c>
      <c r="AA212" s="16">
        <v>832</v>
      </c>
      <c r="AB212" s="16">
        <v>867</v>
      </c>
      <c r="AC212" s="16">
        <v>901</v>
      </c>
      <c r="AD212" s="16">
        <v>936</v>
      </c>
      <c r="AE212" s="16">
        <v>970</v>
      </c>
      <c r="AF212" s="16">
        <v>1005</v>
      </c>
      <c r="AG212" s="17">
        <v>1040</v>
      </c>
    </row>
    <row r="213" spans="1:33" ht="15" customHeight="1">
      <c r="A213" s="19"/>
      <c r="B213" s="39">
        <v>15840</v>
      </c>
      <c r="C213" s="15" t="s">
        <v>29</v>
      </c>
      <c r="D213" s="16">
        <v>41</v>
      </c>
      <c r="E213" s="16">
        <v>81</v>
      </c>
      <c r="F213" s="16">
        <v>122</v>
      </c>
      <c r="G213" s="16">
        <v>163</v>
      </c>
      <c r="H213" s="16">
        <v>203</v>
      </c>
      <c r="I213" s="16">
        <v>244</v>
      </c>
      <c r="J213" s="16">
        <v>285</v>
      </c>
      <c r="K213" s="16">
        <v>326</v>
      </c>
      <c r="L213" s="16">
        <v>366</v>
      </c>
      <c r="M213" s="16">
        <v>407</v>
      </c>
      <c r="N213" s="16">
        <v>448</v>
      </c>
      <c r="O213" s="16">
        <v>488</v>
      </c>
      <c r="P213" s="16">
        <v>528</v>
      </c>
      <c r="Q213" s="16">
        <v>569</v>
      </c>
      <c r="R213" s="16">
        <v>609</v>
      </c>
      <c r="S213" s="16">
        <v>650</v>
      </c>
      <c r="T213" s="16">
        <v>691</v>
      </c>
      <c r="U213" s="16">
        <v>732</v>
      </c>
      <c r="V213" s="16">
        <v>772</v>
      </c>
      <c r="W213" s="16">
        <v>813</v>
      </c>
      <c r="X213" s="16">
        <v>854</v>
      </c>
      <c r="Y213" s="16">
        <v>894</v>
      </c>
      <c r="Z213" s="16">
        <v>935</v>
      </c>
      <c r="AA213" s="16">
        <v>976</v>
      </c>
      <c r="AB213" s="16">
        <v>1016</v>
      </c>
      <c r="AC213" s="16">
        <v>1057</v>
      </c>
      <c r="AD213" s="16">
        <v>1098</v>
      </c>
      <c r="AE213" s="16">
        <v>1138</v>
      </c>
      <c r="AF213" s="16">
        <v>1179</v>
      </c>
      <c r="AG213" s="17">
        <v>1220</v>
      </c>
    </row>
    <row r="214" spans="1:33" ht="15" customHeight="1">
      <c r="A214" s="14"/>
      <c r="B214" s="39">
        <v>16500</v>
      </c>
      <c r="C214" s="15" t="s">
        <v>29</v>
      </c>
      <c r="D214" s="16">
        <v>43</v>
      </c>
      <c r="E214" s="16">
        <v>85</v>
      </c>
      <c r="F214" s="16">
        <v>128</v>
      </c>
      <c r="G214" s="16">
        <v>169</v>
      </c>
      <c r="H214" s="16">
        <v>212</v>
      </c>
      <c r="I214" s="16">
        <v>254</v>
      </c>
      <c r="J214" s="16">
        <v>297</v>
      </c>
      <c r="K214" s="16">
        <v>339</v>
      </c>
      <c r="L214" s="16">
        <v>382</v>
      </c>
      <c r="M214" s="16">
        <v>424</v>
      </c>
      <c r="N214" s="16">
        <v>466</v>
      </c>
      <c r="O214" s="16">
        <v>508</v>
      </c>
      <c r="P214" s="16">
        <v>551</v>
      </c>
      <c r="Q214" s="16">
        <v>593</v>
      </c>
      <c r="R214" s="16">
        <v>636</v>
      </c>
      <c r="S214" s="16">
        <v>678</v>
      </c>
      <c r="T214" s="16">
        <v>720</v>
      </c>
      <c r="U214" s="16">
        <v>762</v>
      </c>
      <c r="V214" s="16">
        <v>805</v>
      </c>
      <c r="W214" s="16">
        <v>847</v>
      </c>
      <c r="X214" s="16">
        <v>890</v>
      </c>
      <c r="Y214" s="16">
        <v>932</v>
      </c>
      <c r="Z214" s="16">
        <v>975</v>
      </c>
      <c r="AA214" s="16">
        <v>1016</v>
      </c>
      <c r="AB214" s="16">
        <v>1059</v>
      </c>
      <c r="AC214" s="16">
        <v>1101</v>
      </c>
      <c r="AD214" s="16">
        <v>1144</v>
      </c>
      <c r="AE214" s="16">
        <v>1186</v>
      </c>
      <c r="AF214" s="16">
        <v>1229</v>
      </c>
      <c r="AG214" s="17">
        <v>1271</v>
      </c>
    </row>
    <row r="215" spans="1:33" ht="15" customHeight="1">
      <c r="A215" s="14"/>
      <c r="B215" s="39">
        <v>17280</v>
      </c>
      <c r="C215" s="15" t="s">
        <v>29</v>
      </c>
      <c r="D215" s="16">
        <v>44</v>
      </c>
      <c r="E215" s="16">
        <v>89</v>
      </c>
      <c r="F215" s="16">
        <v>133</v>
      </c>
      <c r="G215" s="16">
        <v>177</v>
      </c>
      <c r="H215" s="16">
        <v>222</v>
      </c>
      <c r="I215" s="16">
        <v>266</v>
      </c>
      <c r="J215" s="16">
        <v>310</v>
      </c>
      <c r="K215" s="16">
        <v>355</v>
      </c>
      <c r="L215" s="16">
        <v>399</v>
      </c>
      <c r="M215" s="16">
        <v>443</v>
      </c>
      <c r="N215" s="16">
        <v>488</v>
      </c>
      <c r="O215" s="16">
        <v>532</v>
      </c>
      <c r="P215" s="16">
        <v>576</v>
      </c>
      <c r="Q215" s="16">
        <v>620</v>
      </c>
      <c r="R215" s="16">
        <v>665</v>
      </c>
      <c r="S215" s="16">
        <v>710</v>
      </c>
      <c r="T215" s="16">
        <v>754</v>
      </c>
      <c r="U215" s="16">
        <v>799</v>
      </c>
      <c r="V215" s="16">
        <v>843</v>
      </c>
      <c r="W215" s="16">
        <v>887</v>
      </c>
      <c r="X215" s="16">
        <v>932</v>
      </c>
      <c r="Y215" s="16">
        <v>976</v>
      </c>
      <c r="Z215" s="16">
        <v>1020</v>
      </c>
      <c r="AA215" s="16">
        <v>1065</v>
      </c>
      <c r="AB215" s="16">
        <v>1109</v>
      </c>
      <c r="AC215" s="16">
        <v>1153</v>
      </c>
      <c r="AD215" s="16">
        <v>1198</v>
      </c>
      <c r="AE215" s="16">
        <v>1242</v>
      </c>
      <c r="AF215" s="16">
        <v>1286</v>
      </c>
      <c r="AG215" s="17">
        <v>1331</v>
      </c>
    </row>
    <row r="216" spans="1:33" ht="15" customHeight="1">
      <c r="A216" s="14"/>
      <c r="B216" s="39">
        <v>17880</v>
      </c>
      <c r="C216" s="15" t="s">
        <v>29</v>
      </c>
      <c r="D216" s="16">
        <v>46</v>
      </c>
      <c r="E216" s="16">
        <v>91</v>
      </c>
      <c r="F216" s="16">
        <v>138</v>
      </c>
      <c r="G216" s="16">
        <v>184</v>
      </c>
      <c r="H216" s="16">
        <v>230</v>
      </c>
      <c r="I216" s="16">
        <v>275</v>
      </c>
      <c r="J216" s="16">
        <v>321</v>
      </c>
      <c r="K216" s="16">
        <v>367</v>
      </c>
      <c r="L216" s="16">
        <v>413</v>
      </c>
      <c r="M216" s="16">
        <v>459</v>
      </c>
      <c r="N216" s="16">
        <v>505</v>
      </c>
      <c r="O216" s="16">
        <v>551</v>
      </c>
      <c r="P216" s="16">
        <v>596</v>
      </c>
      <c r="Q216" s="16">
        <v>642</v>
      </c>
      <c r="R216" s="16">
        <v>689</v>
      </c>
      <c r="S216" s="16">
        <v>735</v>
      </c>
      <c r="T216" s="16">
        <v>780</v>
      </c>
      <c r="U216" s="16">
        <v>826</v>
      </c>
      <c r="V216" s="16">
        <v>872</v>
      </c>
      <c r="W216" s="16">
        <v>917</v>
      </c>
      <c r="X216" s="16">
        <v>964</v>
      </c>
      <c r="Y216" s="16">
        <v>1010</v>
      </c>
      <c r="Z216" s="16">
        <v>1056</v>
      </c>
      <c r="AA216" s="16">
        <v>1101</v>
      </c>
      <c r="AB216" s="16">
        <v>1147</v>
      </c>
      <c r="AC216" s="16">
        <v>1193</v>
      </c>
      <c r="AD216" s="16">
        <v>1239</v>
      </c>
      <c r="AE216" s="16">
        <v>1285</v>
      </c>
      <c r="AF216" s="16">
        <v>1331</v>
      </c>
      <c r="AG216" s="17">
        <v>1377</v>
      </c>
    </row>
    <row r="217" spans="1:33" ht="15" customHeight="1">
      <c r="B217" s="39">
        <v>19047</v>
      </c>
      <c r="C217" s="15" t="s">
        <v>29</v>
      </c>
      <c r="D217" s="16">
        <v>48</v>
      </c>
      <c r="E217" s="16">
        <v>98</v>
      </c>
      <c r="F217" s="16">
        <v>146</v>
      </c>
      <c r="G217" s="16">
        <v>196</v>
      </c>
      <c r="H217" s="16">
        <v>244</v>
      </c>
      <c r="I217" s="16">
        <v>294</v>
      </c>
      <c r="J217" s="16">
        <v>342</v>
      </c>
      <c r="K217" s="16">
        <v>392</v>
      </c>
      <c r="L217" s="16">
        <v>440</v>
      </c>
      <c r="M217" s="16">
        <v>488</v>
      </c>
      <c r="N217" s="16">
        <v>538</v>
      </c>
      <c r="O217" s="16">
        <v>586</v>
      </c>
      <c r="P217" s="16">
        <v>636</v>
      </c>
      <c r="Q217" s="16">
        <v>684</v>
      </c>
      <c r="R217" s="16">
        <v>734</v>
      </c>
      <c r="S217" s="16">
        <v>782</v>
      </c>
      <c r="T217" s="16">
        <v>832</v>
      </c>
      <c r="U217" s="16">
        <v>880</v>
      </c>
      <c r="V217" s="16">
        <v>928</v>
      </c>
      <c r="W217" s="16">
        <v>978</v>
      </c>
      <c r="X217" s="16">
        <v>1026</v>
      </c>
      <c r="Y217" s="16">
        <v>1076</v>
      </c>
      <c r="Z217" s="16">
        <v>1124</v>
      </c>
      <c r="AA217" s="16">
        <v>1174</v>
      </c>
      <c r="AB217" s="16">
        <v>1222</v>
      </c>
      <c r="AC217" s="16">
        <v>1272</v>
      </c>
      <c r="AD217" s="16">
        <v>1320</v>
      </c>
      <c r="AE217" s="16">
        <v>1368</v>
      </c>
      <c r="AF217" s="16">
        <v>1418</v>
      </c>
      <c r="AG217" s="17">
        <v>1466</v>
      </c>
    </row>
    <row r="218" spans="1:33" ht="15" customHeight="1">
      <c r="A218" s="19"/>
      <c r="B218" s="39">
        <v>20008</v>
      </c>
      <c r="C218" s="15" t="s">
        <v>29</v>
      </c>
      <c r="D218" s="16">
        <v>52</v>
      </c>
      <c r="E218" s="16">
        <v>102</v>
      </c>
      <c r="F218" s="16">
        <v>154</v>
      </c>
      <c r="G218" s="16">
        <v>206</v>
      </c>
      <c r="H218" s="16">
        <v>256</v>
      </c>
      <c r="I218" s="16">
        <v>308</v>
      </c>
      <c r="J218" s="16">
        <v>360</v>
      </c>
      <c r="K218" s="16">
        <v>410</v>
      </c>
      <c r="L218" s="16">
        <v>462</v>
      </c>
      <c r="M218" s="16">
        <v>514</v>
      </c>
      <c r="N218" s="16">
        <v>565</v>
      </c>
      <c r="O218" s="16">
        <v>616</v>
      </c>
      <c r="P218" s="16">
        <v>668</v>
      </c>
      <c r="Q218" s="16">
        <v>719</v>
      </c>
      <c r="R218" s="16">
        <v>770</v>
      </c>
      <c r="S218" s="16">
        <v>822</v>
      </c>
      <c r="T218" s="16">
        <v>873</v>
      </c>
      <c r="U218" s="16">
        <v>924</v>
      </c>
      <c r="V218" s="16">
        <v>976</v>
      </c>
      <c r="W218" s="16">
        <v>1027</v>
      </c>
      <c r="X218" s="16">
        <v>1078</v>
      </c>
      <c r="Y218" s="16">
        <v>1130</v>
      </c>
      <c r="Z218" s="16">
        <v>1181</v>
      </c>
      <c r="AA218" s="16">
        <v>1232</v>
      </c>
      <c r="AB218" s="16">
        <v>1284</v>
      </c>
      <c r="AC218" s="16">
        <v>1335</v>
      </c>
      <c r="AD218" s="16">
        <v>1387</v>
      </c>
      <c r="AE218" s="16">
        <v>1438</v>
      </c>
      <c r="AF218" s="16">
        <v>1489</v>
      </c>
      <c r="AG218" s="17">
        <v>1541</v>
      </c>
    </row>
    <row r="219" spans="1:33" ht="15" customHeight="1">
      <c r="A219" s="14"/>
      <c r="B219" s="39">
        <v>21009</v>
      </c>
      <c r="C219" s="15" t="s">
        <v>29</v>
      </c>
      <c r="D219" s="16">
        <v>54</v>
      </c>
      <c r="E219" s="16">
        <v>108</v>
      </c>
      <c r="F219" s="16">
        <v>162</v>
      </c>
      <c r="G219" s="16">
        <v>216</v>
      </c>
      <c r="H219" s="16">
        <v>270</v>
      </c>
      <c r="I219" s="16">
        <v>323</v>
      </c>
      <c r="J219" s="16">
        <v>377</v>
      </c>
      <c r="K219" s="16">
        <v>431</v>
      </c>
      <c r="L219" s="16">
        <v>485</v>
      </c>
      <c r="M219" s="16">
        <v>539</v>
      </c>
      <c r="N219" s="16">
        <v>593</v>
      </c>
      <c r="O219" s="16">
        <v>647</v>
      </c>
      <c r="P219" s="16">
        <v>701</v>
      </c>
      <c r="Q219" s="16">
        <v>755</v>
      </c>
      <c r="R219" s="16">
        <v>809</v>
      </c>
      <c r="S219" s="16">
        <v>862</v>
      </c>
      <c r="T219" s="16">
        <v>916</v>
      </c>
      <c r="U219" s="16">
        <v>970</v>
      </c>
      <c r="V219" s="16">
        <v>1024</v>
      </c>
      <c r="W219" s="16">
        <v>1078</v>
      </c>
      <c r="X219" s="16">
        <v>1132</v>
      </c>
      <c r="Y219" s="16">
        <v>1186</v>
      </c>
      <c r="Z219" s="16">
        <v>1240</v>
      </c>
      <c r="AA219" s="16">
        <v>1295</v>
      </c>
      <c r="AB219" s="16">
        <v>1349</v>
      </c>
      <c r="AC219" s="16">
        <v>1402</v>
      </c>
      <c r="AD219" s="16">
        <v>1456</v>
      </c>
      <c r="AE219" s="16">
        <v>1510</v>
      </c>
      <c r="AF219" s="16">
        <v>1564</v>
      </c>
      <c r="AG219" s="17">
        <v>1618</v>
      </c>
    </row>
    <row r="220" spans="1:33" ht="15" customHeight="1">
      <c r="A220" s="14"/>
      <c r="B220" s="39">
        <v>22000</v>
      </c>
      <c r="C220" s="15" t="s">
        <v>29</v>
      </c>
      <c r="D220" s="16">
        <v>56</v>
      </c>
      <c r="E220" s="16">
        <v>113</v>
      </c>
      <c r="F220" s="16">
        <v>169</v>
      </c>
      <c r="G220" s="16">
        <v>226</v>
      </c>
      <c r="H220" s="16">
        <v>283</v>
      </c>
      <c r="I220" s="16">
        <v>339</v>
      </c>
      <c r="J220" s="16">
        <v>395</v>
      </c>
      <c r="K220" s="16">
        <v>452</v>
      </c>
      <c r="L220" s="16">
        <v>508</v>
      </c>
      <c r="M220" s="16">
        <v>564</v>
      </c>
      <c r="N220" s="16">
        <v>621</v>
      </c>
      <c r="O220" s="16">
        <v>678</v>
      </c>
      <c r="P220" s="16">
        <v>734</v>
      </c>
      <c r="Q220" s="16">
        <v>791</v>
      </c>
      <c r="R220" s="16">
        <v>847</v>
      </c>
      <c r="S220" s="16">
        <v>903</v>
      </c>
      <c r="T220" s="16">
        <v>960</v>
      </c>
      <c r="U220" s="16">
        <v>1016</v>
      </c>
      <c r="V220" s="16">
        <v>1073</v>
      </c>
      <c r="W220" s="16">
        <v>1130</v>
      </c>
      <c r="X220" s="16">
        <v>1186</v>
      </c>
      <c r="Y220" s="16">
        <v>1242</v>
      </c>
      <c r="Z220" s="16">
        <v>1299</v>
      </c>
      <c r="AA220" s="16">
        <v>1355</v>
      </c>
      <c r="AB220" s="16">
        <v>1411</v>
      </c>
      <c r="AC220" s="16">
        <v>1468</v>
      </c>
      <c r="AD220" s="16">
        <v>1525</v>
      </c>
      <c r="AE220" s="16">
        <v>1581</v>
      </c>
      <c r="AF220" s="16">
        <v>1638</v>
      </c>
      <c r="AG220" s="17">
        <v>1694</v>
      </c>
    </row>
    <row r="221" spans="1:33" ht="15" customHeight="1">
      <c r="B221" s="39">
        <v>23100</v>
      </c>
      <c r="C221" s="15" t="s">
        <v>29</v>
      </c>
      <c r="D221" s="16">
        <v>59</v>
      </c>
      <c r="E221" s="16">
        <v>119</v>
      </c>
      <c r="F221" s="16">
        <v>178</v>
      </c>
      <c r="G221" s="16">
        <v>238</v>
      </c>
      <c r="H221" s="16">
        <v>297</v>
      </c>
      <c r="I221" s="16">
        <v>355</v>
      </c>
      <c r="J221" s="16">
        <v>415</v>
      </c>
      <c r="K221" s="16">
        <v>474</v>
      </c>
      <c r="L221" s="16">
        <v>534</v>
      </c>
      <c r="M221" s="16">
        <v>593</v>
      </c>
      <c r="N221" s="16">
        <v>652</v>
      </c>
      <c r="O221" s="16">
        <v>712</v>
      </c>
      <c r="P221" s="16">
        <v>771</v>
      </c>
      <c r="Q221" s="16">
        <v>830</v>
      </c>
      <c r="R221" s="16">
        <v>890</v>
      </c>
      <c r="S221" s="16">
        <v>948</v>
      </c>
      <c r="T221" s="16">
        <v>1008</v>
      </c>
      <c r="U221" s="16">
        <v>1067</v>
      </c>
      <c r="V221" s="16">
        <v>1126</v>
      </c>
      <c r="W221" s="16">
        <v>1186</v>
      </c>
      <c r="X221" s="16">
        <v>1245</v>
      </c>
      <c r="Y221" s="16">
        <v>1305</v>
      </c>
      <c r="Z221" s="16">
        <v>1364</v>
      </c>
      <c r="AA221" s="16">
        <v>1423</v>
      </c>
      <c r="AB221" s="16">
        <v>1483</v>
      </c>
      <c r="AC221" s="16">
        <v>1541</v>
      </c>
      <c r="AD221" s="16">
        <v>1601</v>
      </c>
      <c r="AE221" s="16">
        <v>1660</v>
      </c>
      <c r="AF221" s="16">
        <v>1719</v>
      </c>
      <c r="AG221" s="17">
        <v>1779</v>
      </c>
    </row>
    <row r="222" spans="1:33" ht="15" customHeight="1">
      <c r="B222" s="39">
        <v>23800</v>
      </c>
      <c r="C222" s="15" t="s">
        <v>30</v>
      </c>
      <c r="D222" s="16">
        <v>62</v>
      </c>
      <c r="E222" s="16">
        <v>122</v>
      </c>
      <c r="F222" s="16">
        <v>184</v>
      </c>
      <c r="G222" s="16">
        <v>244</v>
      </c>
      <c r="H222" s="16">
        <v>306</v>
      </c>
      <c r="I222" s="16">
        <v>366</v>
      </c>
      <c r="J222" s="16">
        <v>428</v>
      </c>
      <c r="K222" s="16">
        <v>488</v>
      </c>
      <c r="L222" s="16">
        <v>550</v>
      </c>
      <c r="M222" s="16">
        <v>611</v>
      </c>
      <c r="N222" s="16">
        <v>672</v>
      </c>
      <c r="O222" s="16">
        <v>733</v>
      </c>
      <c r="P222" s="16">
        <v>794</v>
      </c>
      <c r="Q222" s="16">
        <v>855</v>
      </c>
      <c r="R222" s="16">
        <v>916</v>
      </c>
      <c r="S222" s="16">
        <v>978</v>
      </c>
      <c r="T222" s="16">
        <v>1038</v>
      </c>
      <c r="U222" s="16">
        <v>1100</v>
      </c>
      <c r="V222" s="16">
        <v>1161</v>
      </c>
      <c r="W222" s="16">
        <v>1222</v>
      </c>
      <c r="X222" s="16">
        <v>1283</v>
      </c>
      <c r="Y222" s="16">
        <v>1344</v>
      </c>
      <c r="Z222" s="16">
        <v>1405</v>
      </c>
      <c r="AA222" s="16">
        <v>1466</v>
      </c>
      <c r="AB222" s="16">
        <v>1527</v>
      </c>
      <c r="AC222" s="16">
        <v>1588</v>
      </c>
      <c r="AD222" s="16">
        <v>1649</v>
      </c>
      <c r="AE222" s="16">
        <v>1710</v>
      </c>
      <c r="AF222" s="16">
        <v>1771</v>
      </c>
      <c r="AG222" s="17">
        <v>1833</v>
      </c>
    </row>
    <row r="223" spans="1:33" ht="15" customHeight="1">
      <c r="A223" s="19"/>
      <c r="B223" s="39">
        <v>24000</v>
      </c>
      <c r="C223" s="15" t="s">
        <v>29</v>
      </c>
      <c r="D223" s="16">
        <v>62</v>
      </c>
      <c r="E223" s="16">
        <v>123</v>
      </c>
      <c r="F223" s="16">
        <v>185</v>
      </c>
      <c r="G223" s="16">
        <v>246</v>
      </c>
      <c r="H223" s="16">
        <v>308</v>
      </c>
      <c r="I223" s="16">
        <v>370</v>
      </c>
      <c r="J223" s="16">
        <v>431</v>
      </c>
      <c r="K223" s="16">
        <v>493</v>
      </c>
      <c r="L223" s="16">
        <v>554</v>
      </c>
      <c r="M223" s="16">
        <v>616</v>
      </c>
      <c r="N223" s="16">
        <v>678</v>
      </c>
      <c r="O223" s="16">
        <v>739</v>
      </c>
      <c r="P223" s="16">
        <v>801</v>
      </c>
      <c r="Q223" s="16">
        <v>862</v>
      </c>
      <c r="R223" s="16">
        <v>924</v>
      </c>
      <c r="S223" s="16">
        <v>986</v>
      </c>
      <c r="T223" s="16">
        <v>1047</v>
      </c>
      <c r="U223" s="16">
        <v>1109</v>
      </c>
      <c r="V223" s="16">
        <v>1170</v>
      </c>
      <c r="W223" s="16">
        <v>1232</v>
      </c>
      <c r="X223" s="16">
        <v>1294</v>
      </c>
      <c r="Y223" s="16">
        <v>1355</v>
      </c>
      <c r="Z223" s="16">
        <v>1417</v>
      </c>
      <c r="AA223" s="16">
        <v>1478</v>
      </c>
      <c r="AB223" s="16">
        <v>1540</v>
      </c>
      <c r="AC223" s="16">
        <v>1602</v>
      </c>
      <c r="AD223" s="16">
        <v>1663</v>
      </c>
      <c r="AE223" s="16">
        <v>1725</v>
      </c>
      <c r="AF223" s="16">
        <v>1786</v>
      </c>
      <c r="AG223" s="17">
        <v>1848</v>
      </c>
    </row>
    <row r="224" spans="1:33" ht="15" customHeight="1">
      <c r="A224" s="14"/>
      <c r="B224" s="39">
        <v>25200</v>
      </c>
      <c r="C224" s="15" t="s">
        <v>29</v>
      </c>
      <c r="D224" s="16">
        <v>65</v>
      </c>
      <c r="E224" s="16">
        <v>130</v>
      </c>
      <c r="F224" s="16">
        <v>194</v>
      </c>
      <c r="G224" s="16">
        <v>259</v>
      </c>
      <c r="H224" s="16">
        <v>323</v>
      </c>
      <c r="I224" s="16">
        <v>388</v>
      </c>
      <c r="J224" s="16">
        <v>453</v>
      </c>
      <c r="K224" s="16">
        <v>517</v>
      </c>
      <c r="L224" s="16">
        <v>582</v>
      </c>
      <c r="M224" s="16">
        <v>647</v>
      </c>
      <c r="N224" s="16">
        <v>712</v>
      </c>
      <c r="O224" s="16">
        <v>777</v>
      </c>
      <c r="P224" s="16">
        <v>840</v>
      </c>
      <c r="Q224" s="16">
        <v>905</v>
      </c>
      <c r="R224" s="16">
        <v>970</v>
      </c>
      <c r="S224" s="16">
        <v>1035</v>
      </c>
      <c r="T224" s="16">
        <v>1100</v>
      </c>
      <c r="U224" s="16">
        <v>1164</v>
      </c>
      <c r="V224" s="16">
        <v>1229</v>
      </c>
      <c r="W224" s="16">
        <v>1294</v>
      </c>
      <c r="X224" s="16">
        <v>1358</v>
      </c>
      <c r="Y224" s="16">
        <v>1423</v>
      </c>
      <c r="Z224" s="16">
        <v>1487</v>
      </c>
      <c r="AA224" s="16">
        <v>1552</v>
      </c>
      <c r="AB224" s="16">
        <v>1617</v>
      </c>
      <c r="AC224" s="16">
        <v>1682</v>
      </c>
      <c r="AD224" s="16">
        <v>1747</v>
      </c>
      <c r="AE224" s="16">
        <v>1811</v>
      </c>
      <c r="AF224" s="16">
        <v>1876</v>
      </c>
      <c r="AG224" s="17">
        <v>1940</v>
      </c>
    </row>
    <row r="225" spans="1:33" ht="15" customHeight="1">
      <c r="A225" s="14"/>
      <c r="B225" s="39">
        <v>26400</v>
      </c>
      <c r="C225" s="15" t="s">
        <v>29</v>
      </c>
      <c r="D225" s="16">
        <v>68</v>
      </c>
      <c r="E225" s="16">
        <v>135</v>
      </c>
      <c r="F225" s="16">
        <v>203</v>
      </c>
      <c r="G225" s="16">
        <v>271</v>
      </c>
      <c r="H225" s="16">
        <v>339</v>
      </c>
      <c r="I225" s="16">
        <v>407</v>
      </c>
      <c r="J225" s="16">
        <v>474</v>
      </c>
      <c r="K225" s="16">
        <v>542</v>
      </c>
      <c r="L225" s="16">
        <v>609</v>
      </c>
      <c r="M225" s="16">
        <v>678</v>
      </c>
      <c r="N225" s="16">
        <v>746</v>
      </c>
      <c r="O225" s="16">
        <v>813</v>
      </c>
      <c r="P225" s="16">
        <v>881</v>
      </c>
      <c r="Q225" s="16">
        <v>948</v>
      </c>
      <c r="R225" s="16">
        <v>1016</v>
      </c>
      <c r="S225" s="16">
        <v>1085</v>
      </c>
      <c r="T225" s="16">
        <v>1152</v>
      </c>
      <c r="U225" s="16">
        <v>1220</v>
      </c>
      <c r="V225" s="16">
        <v>1287</v>
      </c>
      <c r="W225" s="16">
        <v>1355</v>
      </c>
      <c r="X225" s="16">
        <v>1423</v>
      </c>
      <c r="Y225" s="16">
        <v>1491</v>
      </c>
      <c r="Z225" s="16">
        <v>1559</v>
      </c>
      <c r="AA225" s="16">
        <v>1626</v>
      </c>
      <c r="AB225" s="16">
        <v>1694</v>
      </c>
      <c r="AC225" s="16">
        <v>1762</v>
      </c>
      <c r="AD225" s="16">
        <v>1829</v>
      </c>
      <c r="AE225" s="16">
        <v>1897</v>
      </c>
      <c r="AF225" s="16">
        <v>1965</v>
      </c>
      <c r="AG225" s="17">
        <v>2033</v>
      </c>
    </row>
    <row r="226" spans="1:33" ht="15" customHeight="1">
      <c r="A226" s="14"/>
      <c r="B226" s="39">
        <v>27600</v>
      </c>
      <c r="C226" s="15" t="s">
        <v>29</v>
      </c>
      <c r="D226" s="16">
        <v>70</v>
      </c>
      <c r="E226" s="16">
        <v>142</v>
      </c>
      <c r="F226" s="16">
        <v>212</v>
      </c>
      <c r="G226" s="16">
        <v>284</v>
      </c>
      <c r="H226" s="16">
        <v>354</v>
      </c>
      <c r="I226" s="16">
        <v>425</v>
      </c>
      <c r="J226" s="16">
        <v>496</v>
      </c>
      <c r="K226" s="16">
        <v>567</v>
      </c>
      <c r="L226" s="16">
        <v>638</v>
      </c>
      <c r="M226" s="16">
        <v>708</v>
      </c>
      <c r="N226" s="16">
        <v>779</v>
      </c>
      <c r="O226" s="16">
        <v>850</v>
      </c>
      <c r="P226" s="16">
        <v>921</v>
      </c>
      <c r="Q226" s="16">
        <v>992</v>
      </c>
      <c r="R226" s="16">
        <v>1063</v>
      </c>
      <c r="S226" s="16">
        <v>1133</v>
      </c>
      <c r="T226" s="16">
        <v>1204</v>
      </c>
      <c r="U226" s="16">
        <v>1275</v>
      </c>
      <c r="V226" s="16">
        <v>1346</v>
      </c>
      <c r="W226" s="16">
        <v>1417</v>
      </c>
      <c r="X226" s="16">
        <v>1487</v>
      </c>
      <c r="Y226" s="16">
        <v>1559</v>
      </c>
      <c r="Z226" s="16">
        <v>1629</v>
      </c>
      <c r="AA226" s="16">
        <v>1701</v>
      </c>
      <c r="AB226" s="16">
        <v>1771</v>
      </c>
      <c r="AC226" s="16">
        <v>1841</v>
      </c>
      <c r="AD226" s="16">
        <v>1913</v>
      </c>
      <c r="AE226" s="16">
        <v>1983</v>
      </c>
      <c r="AF226" s="16">
        <v>2055</v>
      </c>
      <c r="AG226" s="17">
        <v>2125</v>
      </c>
    </row>
    <row r="227" spans="1:33" ht="15" customHeight="1">
      <c r="B227" s="39">
        <v>28800</v>
      </c>
      <c r="C227" s="15" t="s">
        <v>29</v>
      </c>
      <c r="D227" s="16">
        <v>74</v>
      </c>
      <c r="E227" s="16">
        <v>147</v>
      </c>
      <c r="F227" s="16">
        <v>222</v>
      </c>
      <c r="G227" s="16">
        <v>296</v>
      </c>
      <c r="H227" s="16">
        <v>370</v>
      </c>
      <c r="I227" s="16">
        <v>443</v>
      </c>
      <c r="J227" s="16">
        <v>517</v>
      </c>
      <c r="K227" s="16">
        <v>592</v>
      </c>
      <c r="L227" s="16">
        <v>665</v>
      </c>
      <c r="M227" s="16">
        <v>739</v>
      </c>
      <c r="N227" s="16">
        <v>813</v>
      </c>
      <c r="O227" s="16">
        <v>887</v>
      </c>
      <c r="P227" s="16">
        <v>961</v>
      </c>
      <c r="Q227" s="16">
        <v>1035</v>
      </c>
      <c r="R227" s="16">
        <v>1109</v>
      </c>
      <c r="S227" s="16">
        <v>1183</v>
      </c>
      <c r="T227" s="16">
        <v>1256</v>
      </c>
      <c r="U227" s="16">
        <v>1331</v>
      </c>
      <c r="V227" s="16">
        <v>1405</v>
      </c>
      <c r="W227" s="16">
        <v>1478</v>
      </c>
      <c r="X227" s="16">
        <v>1552</v>
      </c>
      <c r="Y227" s="16">
        <v>1626</v>
      </c>
      <c r="Z227" s="16">
        <v>1701</v>
      </c>
      <c r="AA227" s="16">
        <v>1774</v>
      </c>
      <c r="AB227" s="16">
        <v>1848</v>
      </c>
      <c r="AC227" s="16">
        <v>1922</v>
      </c>
      <c r="AD227" s="16">
        <v>1995</v>
      </c>
      <c r="AE227" s="16">
        <v>2070</v>
      </c>
      <c r="AF227" s="16">
        <v>2144</v>
      </c>
      <c r="AG227" s="17">
        <v>2218</v>
      </c>
    </row>
    <row r="228" spans="1:33" ht="15" customHeight="1">
      <c r="A228" s="19"/>
      <c r="B228" s="39">
        <v>30300</v>
      </c>
      <c r="C228" s="15" t="s">
        <v>29</v>
      </c>
      <c r="D228" s="16">
        <v>78</v>
      </c>
      <c r="E228" s="16">
        <v>155</v>
      </c>
      <c r="F228" s="16">
        <v>233</v>
      </c>
      <c r="G228" s="16">
        <v>311</v>
      </c>
      <c r="H228" s="16">
        <v>389</v>
      </c>
      <c r="I228" s="16">
        <v>466</v>
      </c>
      <c r="J228" s="16">
        <v>544</v>
      </c>
      <c r="K228" s="16">
        <v>623</v>
      </c>
      <c r="L228" s="16">
        <v>700</v>
      </c>
      <c r="M228" s="16">
        <v>778</v>
      </c>
      <c r="N228" s="16">
        <v>856</v>
      </c>
      <c r="O228" s="16">
        <v>933</v>
      </c>
      <c r="P228" s="16">
        <v>1011</v>
      </c>
      <c r="Q228" s="16">
        <v>1089</v>
      </c>
      <c r="R228" s="16">
        <v>1167</v>
      </c>
      <c r="S228" s="16">
        <v>1244</v>
      </c>
      <c r="T228" s="16">
        <v>1322</v>
      </c>
      <c r="U228" s="16">
        <v>1400</v>
      </c>
      <c r="V228" s="16">
        <v>1477</v>
      </c>
      <c r="W228" s="16">
        <v>1555</v>
      </c>
      <c r="X228" s="16">
        <v>1633</v>
      </c>
      <c r="Y228" s="16">
        <v>1711</v>
      </c>
      <c r="Z228" s="16">
        <v>1789</v>
      </c>
      <c r="AA228" s="16">
        <v>1867</v>
      </c>
      <c r="AB228" s="16">
        <v>1945</v>
      </c>
      <c r="AC228" s="16">
        <v>2022</v>
      </c>
      <c r="AD228" s="16">
        <v>2100</v>
      </c>
      <c r="AE228" s="16">
        <v>2178</v>
      </c>
      <c r="AF228" s="16">
        <v>2255</v>
      </c>
      <c r="AG228" s="17">
        <v>2333</v>
      </c>
    </row>
    <row r="229" spans="1:33" ht="15" customHeight="1">
      <c r="A229" s="14"/>
      <c r="B229" s="39">
        <v>31800</v>
      </c>
      <c r="C229" s="15" t="s">
        <v>29</v>
      </c>
      <c r="D229" s="16">
        <v>81</v>
      </c>
      <c r="E229" s="16">
        <v>163</v>
      </c>
      <c r="F229" s="16">
        <v>245</v>
      </c>
      <c r="G229" s="16">
        <v>327</v>
      </c>
      <c r="H229" s="16">
        <v>408</v>
      </c>
      <c r="I229" s="16">
        <v>490</v>
      </c>
      <c r="J229" s="16">
        <v>571</v>
      </c>
      <c r="K229" s="16">
        <v>653</v>
      </c>
      <c r="L229" s="16">
        <v>735</v>
      </c>
      <c r="M229" s="16">
        <v>816</v>
      </c>
      <c r="N229" s="16">
        <v>898</v>
      </c>
      <c r="O229" s="16">
        <v>979</v>
      </c>
      <c r="P229" s="16">
        <v>1061</v>
      </c>
      <c r="Q229" s="16">
        <v>1143</v>
      </c>
      <c r="R229" s="16">
        <v>1224</v>
      </c>
      <c r="S229" s="16">
        <v>1306</v>
      </c>
      <c r="T229" s="16">
        <v>1387</v>
      </c>
      <c r="U229" s="16">
        <v>1470</v>
      </c>
      <c r="V229" s="16">
        <v>1551</v>
      </c>
      <c r="W229" s="16">
        <v>1632</v>
      </c>
      <c r="X229" s="16">
        <v>1714</v>
      </c>
      <c r="Y229" s="16">
        <v>1795</v>
      </c>
      <c r="Z229" s="16">
        <v>1878</v>
      </c>
      <c r="AA229" s="16">
        <v>1959</v>
      </c>
      <c r="AB229" s="16">
        <v>2041</v>
      </c>
      <c r="AC229" s="16">
        <v>2122</v>
      </c>
      <c r="AD229" s="16">
        <v>2203</v>
      </c>
      <c r="AE229" s="16">
        <v>2286</v>
      </c>
      <c r="AF229" s="16">
        <v>2367</v>
      </c>
      <c r="AG229" s="17">
        <v>2449</v>
      </c>
    </row>
    <row r="230" spans="1:33" ht="15" customHeight="1">
      <c r="A230" s="14"/>
      <c r="B230" s="39">
        <v>33300</v>
      </c>
      <c r="C230" s="15" t="s">
        <v>29</v>
      </c>
      <c r="D230" s="16">
        <v>86</v>
      </c>
      <c r="E230" s="16">
        <v>171</v>
      </c>
      <c r="F230" s="16">
        <v>256</v>
      </c>
      <c r="G230" s="16">
        <v>342</v>
      </c>
      <c r="H230" s="16">
        <v>428</v>
      </c>
      <c r="I230" s="16">
        <v>513</v>
      </c>
      <c r="J230" s="16">
        <v>598</v>
      </c>
      <c r="K230" s="16">
        <v>684</v>
      </c>
      <c r="L230" s="16">
        <v>769</v>
      </c>
      <c r="M230" s="16">
        <v>855</v>
      </c>
      <c r="N230" s="16">
        <v>940</v>
      </c>
      <c r="O230" s="16">
        <v>1025</v>
      </c>
      <c r="P230" s="16">
        <v>1111</v>
      </c>
      <c r="Q230" s="16">
        <v>1197</v>
      </c>
      <c r="R230" s="16">
        <v>1283</v>
      </c>
      <c r="S230" s="16">
        <v>1367</v>
      </c>
      <c r="T230" s="16">
        <v>1453</v>
      </c>
      <c r="U230" s="16">
        <v>1539</v>
      </c>
      <c r="V230" s="16">
        <v>1624</v>
      </c>
      <c r="W230" s="16">
        <v>1709</v>
      </c>
      <c r="X230" s="16">
        <v>1795</v>
      </c>
      <c r="Y230" s="16">
        <v>1880</v>
      </c>
      <c r="Z230" s="16">
        <v>1966</v>
      </c>
      <c r="AA230" s="16">
        <v>2051</v>
      </c>
      <c r="AB230" s="16">
        <v>2137</v>
      </c>
      <c r="AC230" s="16">
        <v>2222</v>
      </c>
      <c r="AD230" s="16">
        <v>2308</v>
      </c>
      <c r="AE230" s="16">
        <v>2394</v>
      </c>
      <c r="AF230" s="16">
        <v>2478</v>
      </c>
      <c r="AG230" s="17">
        <v>2564</v>
      </c>
    </row>
    <row r="231" spans="1:33" ht="15" customHeight="1">
      <c r="A231" s="14"/>
      <c r="B231" s="39">
        <v>34800</v>
      </c>
      <c r="C231" s="15" t="s">
        <v>29</v>
      </c>
      <c r="D231" s="16">
        <v>89</v>
      </c>
      <c r="E231" s="16">
        <v>178</v>
      </c>
      <c r="F231" s="16">
        <v>268</v>
      </c>
      <c r="G231" s="16">
        <v>357</v>
      </c>
      <c r="H231" s="16">
        <v>447</v>
      </c>
      <c r="I231" s="16">
        <v>536</v>
      </c>
      <c r="J231" s="16">
        <v>625</v>
      </c>
      <c r="K231" s="16">
        <v>715</v>
      </c>
      <c r="L231" s="16">
        <v>804</v>
      </c>
      <c r="M231" s="16">
        <v>893</v>
      </c>
      <c r="N231" s="16">
        <v>982</v>
      </c>
      <c r="O231" s="16">
        <v>1071</v>
      </c>
      <c r="P231" s="16">
        <v>1162</v>
      </c>
      <c r="Q231" s="16">
        <v>1251</v>
      </c>
      <c r="R231" s="16">
        <v>1340</v>
      </c>
      <c r="S231" s="16">
        <v>1429</v>
      </c>
      <c r="T231" s="16">
        <v>1518</v>
      </c>
      <c r="U231" s="16">
        <v>1608</v>
      </c>
      <c r="V231" s="16">
        <v>1697</v>
      </c>
      <c r="W231" s="16">
        <v>1786</v>
      </c>
      <c r="X231" s="16">
        <v>1876</v>
      </c>
      <c r="Y231" s="16">
        <v>1965</v>
      </c>
      <c r="Z231" s="16">
        <v>2055</v>
      </c>
      <c r="AA231" s="16">
        <v>2144</v>
      </c>
      <c r="AB231" s="16">
        <v>2233</v>
      </c>
      <c r="AC231" s="16">
        <v>2322</v>
      </c>
      <c r="AD231" s="16">
        <v>2411</v>
      </c>
      <c r="AE231" s="16">
        <v>2501</v>
      </c>
      <c r="AF231" s="16">
        <v>2590</v>
      </c>
      <c r="AG231" s="17">
        <v>2680</v>
      </c>
    </row>
    <row r="232" spans="1:33" ht="15" customHeight="1">
      <c r="B232" s="39">
        <v>36300</v>
      </c>
      <c r="C232" s="15" t="s">
        <v>29</v>
      </c>
      <c r="D232" s="16">
        <v>93</v>
      </c>
      <c r="E232" s="16">
        <v>186</v>
      </c>
      <c r="F232" s="16">
        <v>279</v>
      </c>
      <c r="G232" s="16">
        <v>373</v>
      </c>
      <c r="H232" s="16">
        <v>466</v>
      </c>
      <c r="I232" s="16">
        <v>559</v>
      </c>
      <c r="J232" s="16">
        <v>652</v>
      </c>
      <c r="K232" s="16">
        <v>746</v>
      </c>
      <c r="L232" s="16">
        <v>838</v>
      </c>
      <c r="M232" s="16">
        <v>932</v>
      </c>
      <c r="N232" s="16">
        <v>1025</v>
      </c>
      <c r="O232" s="16">
        <v>1118</v>
      </c>
      <c r="P232" s="16">
        <v>1211</v>
      </c>
      <c r="Q232" s="16">
        <v>1305</v>
      </c>
      <c r="R232" s="16">
        <v>1398</v>
      </c>
      <c r="S232" s="16">
        <v>1491</v>
      </c>
      <c r="T232" s="16">
        <v>1584</v>
      </c>
      <c r="U232" s="16">
        <v>1677</v>
      </c>
      <c r="V232" s="16">
        <v>1770</v>
      </c>
      <c r="W232" s="16">
        <v>1863</v>
      </c>
      <c r="X232" s="16">
        <v>1957</v>
      </c>
      <c r="Y232" s="16">
        <v>2049</v>
      </c>
      <c r="Z232" s="16">
        <v>2143</v>
      </c>
      <c r="AA232" s="16">
        <v>2236</v>
      </c>
      <c r="AB232" s="16">
        <v>2330</v>
      </c>
      <c r="AC232" s="16">
        <v>2422</v>
      </c>
      <c r="AD232" s="16">
        <v>2516</v>
      </c>
      <c r="AE232" s="16">
        <v>2609</v>
      </c>
      <c r="AF232" s="16">
        <v>2702</v>
      </c>
      <c r="AG232" s="17">
        <v>2795</v>
      </c>
    </row>
    <row r="233" spans="1:33" ht="15" customHeight="1">
      <c r="A233" s="19"/>
      <c r="B233" s="39">
        <v>38200</v>
      </c>
      <c r="C233" s="15" t="s">
        <v>29</v>
      </c>
      <c r="D233" s="16">
        <v>98</v>
      </c>
      <c r="E233" s="16">
        <v>196</v>
      </c>
      <c r="F233" s="16">
        <v>294</v>
      </c>
      <c r="G233" s="16">
        <v>393</v>
      </c>
      <c r="H233" s="16">
        <v>491</v>
      </c>
      <c r="I233" s="16">
        <v>588</v>
      </c>
      <c r="J233" s="16">
        <v>686</v>
      </c>
      <c r="K233" s="16">
        <v>784</v>
      </c>
      <c r="L233" s="16">
        <v>882</v>
      </c>
      <c r="M233" s="16">
        <v>980</v>
      </c>
      <c r="N233" s="16">
        <v>1078</v>
      </c>
      <c r="O233" s="16">
        <v>1177</v>
      </c>
      <c r="P233" s="16">
        <v>1275</v>
      </c>
      <c r="Q233" s="16">
        <v>1373</v>
      </c>
      <c r="R233" s="16">
        <v>1471</v>
      </c>
      <c r="S233" s="16">
        <v>1569</v>
      </c>
      <c r="T233" s="16">
        <v>1667</v>
      </c>
      <c r="U233" s="16">
        <v>1764</v>
      </c>
      <c r="V233" s="16">
        <v>1863</v>
      </c>
      <c r="W233" s="16">
        <v>1961</v>
      </c>
      <c r="X233" s="16">
        <v>2059</v>
      </c>
      <c r="Y233" s="16">
        <v>2157</v>
      </c>
      <c r="Z233" s="16">
        <v>2255</v>
      </c>
      <c r="AA233" s="16">
        <v>2353</v>
      </c>
      <c r="AB233" s="16">
        <v>2451</v>
      </c>
      <c r="AC233" s="16">
        <v>2549</v>
      </c>
      <c r="AD233" s="16">
        <v>2648</v>
      </c>
      <c r="AE233" s="16">
        <v>2746</v>
      </c>
      <c r="AF233" s="16">
        <v>2843</v>
      </c>
      <c r="AG233" s="17">
        <v>2941</v>
      </c>
    </row>
    <row r="234" spans="1:33" ht="15" customHeight="1">
      <c r="A234" s="14"/>
      <c r="B234" s="39">
        <v>40100</v>
      </c>
      <c r="C234" s="15" t="s">
        <v>29</v>
      </c>
      <c r="D234" s="16">
        <v>103</v>
      </c>
      <c r="E234" s="16">
        <v>206</v>
      </c>
      <c r="F234" s="16">
        <v>309</v>
      </c>
      <c r="G234" s="16">
        <v>411</v>
      </c>
      <c r="H234" s="16">
        <v>515</v>
      </c>
      <c r="I234" s="16">
        <v>617</v>
      </c>
      <c r="J234" s="16">
        <v>720</v>
      </c>
      <c r="K234" s="16">
        <v>824</v>
      </c>
      <c r="L234" s="16">
        <v>926</v>
      </c>
      <c r="M234" s="16">
        <v>1030</v>
      </c>
      <c r="N234" s="16">
        <v>1132</v>
      </c>
      <c r="O234" s="16">
        <v>1235</v>
      </c>
      <c r="P234" s="16">
        <v>1338</v>
      </c>
      <c r="Q234" s="16">
        <v>1441</v>
      </c>
      <c r="R234" s="16">
        <v>1544</v>
      </c>
      <c r="S234" s="16">
        <v>1647</v>
      </c>
      <c r="T234" s="16">
        <v>1750</v>
      </c>
      <c r="U234" s="16">
        <v>1852</v>
      </c>
      <c r="V234" s="16">
        <v>1956</v>
      </c>
      <c r="W234" s="16">
        <v>2058</v>
      </c>
      <c r="X234" s="16">
        <v>2161</v>
      </c>
      <c r="Y234" s="16">
        <v>2264</v>
      </c>
      <c r="Z234" s="16">
        <v>2367</v>
      </c>
      <c r="AA234" s="16">
        <v>2471</v>
      </c>
      <c r="AB234" s="16">
        <v>2573</v>
      </c>
      <c r="AC234" s="16">
        <v>2676</v>
      </c>
      <c r="AD234" s="16">
        <v>2779</v>
      </c>
      <c r="AE234" s="16">
        <v>2882</v>
      </c>
      <c r="AF234" s="16">
        <v>2984</v>
      </c>
      <c r="AG234" s="17">
        <v>3088</v>
      </c>
    </row>
    <row r="235" spans="1:33" ht="15" customHeight="1">
      <c r="A235" s="14"/>
      <c r="B235" s="39">
        <v>42000</v>
      </c>
      <c r="C235" s="15" t="s">
        <v>29</v>
      </c>
      <c r="D235" s="16">
        <v>108</v>
      </c>
      <c r="E235" s="16">
        <v>216</v>
      </c>
      <c r="F235" s="16">
        <v>323</v>
      </c>
      <c r="G235" s="16">
        <v>431</v>
      </c>
      <c r="H235" s="16">
        <v>539</v>
      </c>
      <c r="I235" s="16">
        <v>647</v>
      </c>
      <c r="J235" s="16">
        <v>755</v>
      </c>
      <c r="K235" s="16">
        <v>862</v>
      </c>
      <c r="L235" s="16">
        <v>970</v>
      </c>
      <c r="M235" s="16">
        <v>1078</v>
      </c>
      <c r="N235" s="16">
        <v>1186</v>
      </c>
      <c r="O235" s="16">
        <v>1294</v>
      </c>
      <c r="P235" s="16">
        <v>1401</v>
      </c>
      <c r="Q235" s="16">
        <v>1509</v>
      </c>
      <c r="R235" s="16">
        <v>1617</v>
      </c>
      <c r="S235" s="16">
        <v>1725</v>
      </c>
      <c r="T235" s="16">
        <v>1833</v>
      </c>
      <c r="U235" s="16">
        <v>1940</v>
      </c>
      <c r="V235" s="16">
        <v>2048</v>
      </c>
      <c r="W235" s="16">
        <v>2156</v>
      </c>
      <c r="X235" s="16">
        <v>2264</v>
      </c>
      <c r="Y235" s="16">
        <v>2372</v>
      </c>
      <c r="Z235" s="16">
        <v>2479</v>
      </c>
      <c r="AA235" s="16">
        <v>2587</v>
      </c>
      <c r="AB235" s="16">
        <v>2695</v>
      </c>
      <c r="AC235" s="16">
        <v>2803</v>
      </c>
      <c r="AD235" s="16">
        <v>2911</v>
      </c>
      <c r="AE235" s="16">
        <v>3018</v>
      </c>
      <c r="AF235" s="16">
        <v>3126</v>
      </c>
      <c r="AG235" s="17">
        <v>3234</v>
      </c>
    </row>
    <row r="236" spans="1:33" ht="15" customHeight="1">
      <c r="A236" s="14"/>
      <c r="B236" s="45">
        <v>43900</v>
      </c>
      <c r="C236" s="63" t="s">
        <v>29</v>
      </c>
      <c r="D236" s="64">
        <v>112</v>
      </c>
      <c r="E236" s="64">
        <v>225</v>
      </c>
      <c r="F236" s="64">
        <v>338</v>
      </c>
      <c r="G236" s="64">
        <v>451</v>
      </c>
      <c r="H236" s="64">
        <v>563</v>
      </c>
      <c r="I236" s="64">
        <v>676</v>
      </c>
      <c r="J236" s="64">
        <v>789</v>
      </c>
      <c r="K236" s="64">
        <v>901</v>
      </c>
      <c r="L236" s="64">
        <v>1014</v>
      </c>
      <c r="M236" s="64">
        <v>1126</v>
      </c>
      <c r="N236" s="64">
        <v>1240</v>
      </c>
      <c r="O236" s="64">
        <v>1352</v>
      </c>
      <c r="P236" s="64">
        <v>1465</v>
      </c>
      <c r="Q236" s="64">
        <v>1577</v>
      </c>
      <c r="R236" s="64">
        <v>1691</v>
      </c>
      <c r="S236" s="64">
        <v>1803</v>
      </c>
      <c r="T236" s="64">
        <v>1915</v>
      </c>
      <c r="U236" s="64">
        <v>2028</v>
      </c>
      <c r="V236" s="64">
        <v>2141</v>
      </c>
      <c r="W236" s="64">
        <v>2254</v>
      </c>
      <c r="X236" s="64">
        <v>2366</v>
      </c>
      <c r="Y236" s="64">
        <v>2479</v>
      </c>
      <c r="Z236" s="64">
        <v>2592</v>
      </c>
      <c r="AA236" s="64">
        <v>2704</v>
      </c>
      <c r="AB236" s="64">
        <v>2817</v>
      </c>
      <c r="AC236" s="64">
        <v>2929</v>
      </c>
      <c r="AD236" s="64">
        <v>3043</v>
      </c>
      <c r="AE236" s="64">
        <v>3155</v>
      </c>
      <c r="AF236" s="64">
        <v>3268</v>
      </c>
      <c r="AG236" s="65">
        <v>3380</v>
      </c>
    </row>
    <row r="237" spans="1:33" ht="15" customHeight="1" thickBot="1">
      <c r="B237" s="49">
        <v>45800</v>
      </c>
      <c r="C237" s="66" t="s">
        <v>29</v>
      </c>
      <c r="D237" s="67">
        <v>118</v>
      </c>
      <c r="E237" s="67">
        <v>235</v>
      </c>
      <c r="F237" s="67">
        <v>353</v>
      </c>
      <c r="G237" s="67">
        <v>470</v>
      </c>
      <c r="H237" s="67">
        <v>587</v>
      </c>
      <c r="I237" s="67">
        <v>705</v>
      </c>
      <c r="J237" s="67">
        <v>823</v>
      </c>
      <c r="K237" s="67">
        <v>940</v>
      </c>
      <c r="L237" s="67">
        <v>1058</v>
      </c>
      <c r="M237" s="67">
        <v>1176</v>
      </c>
      <c r="N237" s="67">
        <v>1294</v>
      </c>
      <c r="O237" s="67">
        <v>1410</v>
      </c>
      <c r="P237" s="67">
        <v>1528</v>
      </c>
      <c r="Q237" s="67">
        <v>1646</v>
      </c>
      <c r="R237" s="67">
        <v>1763</v>
      </c>
      <c r="S237" s="67">
        <v>1881</v>
      </c>
      <c r="T237" s="67">
        <v>1999</v>
      </c>
      <c r="U237" s="67">
        <v>2116</v>
      </c>
      <c r="V237" s="67">
        <v>2233</v>
      </c>
      <c r="W237" s="67">
        <v>2351</v>
      </c>
      <c r="X237" s="67">
        <v>2468</v>
      </c>
      <c r="Y237" s="67">
        <v>2586</v>
      </c>
      <c r="Z237" s="67">
        <v>2704</v>
      </c>
      <c r="AA237" s="67">
        <v>2821</v>
      </c>
      <c r="AB237" s="67">
        <v>2939</v>
      </c>
      <c r="AC237" s="67">
        <v>3057</v>
      </c>
      <c r="AD237" s="67">
        <v>3174</v>
      </c>
      <c r="AE237" s="67">
        <v>3291</v>
      </c>
      <c r="AF237" s="67">
        <v>3409</v>
      </c>
      <c r="AG237" s="68">
        <v>3527</v>
      </c>
    </row>
    <row r="238" spans="1:33">
      <c r="A238" s="19"/>
    </row>
    <row r="239" spans="1:33">
      <c r="A239" s="14"/>
    </row>
  </sheetData>
  <autoFilter ref="B5:AG145"/>
  <mergeCells count="28">
    <mergeCell ref="B31:B35"/>
    <mergeCell ref="B6:B10"/>
    <mergeCell ref="B11:B15"/>
    <mergeCell ref="B16:B20"/>
    <mergeCell ref="B21:B25"/>
    <mergeCell ref="B26:B30"/>
    <mergeCell ref="B91:B95"/>
    <mergeCell ref="B36:B40"/>
    <mergeCell ref="B41:B45"/>
    <mergeCell ref="B46:B50"/>
    <mergeCell ref="B51:B55"/>
    <mergeCell ref="B56:B60"/>
    <mergeCell ref="B61:B65"/>
    <mergeCell ref="B66:B70"/>
    <mergeCell ref="B71:B75"/>
    <mergeCell ref="B76:B80"/>
    <mergeCell ref="B81:B85"/>
    <mergeCell ref="B86:B90"/>
    <mergeCell ref="B126:B130"/>
    <mergeCell ref="B131:B135"/>
    <mergeCell ref="B136:B140"/>
    <mergeCell ref="B141:B145"/>
    <mergeCell ref="B96:B100"/>
    <mergeCell ref="B101:B105"/>
    <mergeCell ref="B106:B110"/>
    <mergeCell ref="B111:B115"/>
    <mergeCell ref="B116:B120"/>
    <mergeCell ref="B121:B12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0"/>
  <sheetViews>
    <sheetView showGridLines="0" zoomScaleNormal="100" zoomScaleSheetLayoutView="80" workbookViewId="0">
      <pane xSplit="3" ySplit="4" topLeftCell="D5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9.88671875" defaultRowHeight="16.2"/>
  <cols>
    <col min="1" max="1" width="9.6640625" style="69" customWidth="1"/>
    <col min="2" max="2" width="6.6640625" style="69" customWidth="1"/>
    <col min="3" max="3" width="10.6640625" style="69" customWidth="1"/>
    <col min="4" max="9" width="12.6640625" style="69" customWidth="1"/>
    <col min="10" max="16384" width="9.88671875" style="69"/>
  </cols>
  <sheetData>
    <row r="1" spans="1:9" ht="24.6">
      <c r="C1" s="70" t="s">
        <v>31</v>
      </c>
      <c r="D1" s="71"/>
      <c r="E1" s="71"/>
      <c r="F1" s="71"/>
      <c r="G1" s="71"/>
    </row>
    <row r="2" spans="1:9" ht="16.8" thickBot="1">
      <c r="C2" s="71" t="s">
        <v>32</v>
      </c>
      <c r="D2" s="71"/>
      <c r="E2" s="71"/>
      <c r="F2" s="71"/>
      <c r="G2" s="71"/>
      <c r="I2" s="72" t="s">
        <v>33</v>
      </c>
    </row>
    <row r="3" spans="1:9">
      <c r="B3" s="198" t="s">
        <v>34</v>
      </c>
      <c r="C3" s="200" t="s">
        <v>35</v>
      </c>
      <c r="D3" s="202" t="s">
        <v>36</v>
      </c>
      <c r="E3" s="203"/>
      <c r="F3" s="203"/>
      <c r="G3" s="204"/>
      <c r="H3" s="205" t="s">
        <v>37</v>
      </c>
      <c r="I3" s="207" t="s">
        <v>38</v>
      </c>
    </row>
    <row r="4" spans="1:9">
      <c r="B4" s="199"/>
      <c r="C4" s="201"/>
      <c r="D4" s="73" t="s">
        <v>39</v>
      </c>
      <c r="E4" s="74" t="s">
        <v>40</v>
      </c>
      <c r="F4" s="75" t="s">
        <v>41</v>
      </c>
      <c r="G4" s="75" t="s">
        <v>42</v>
      </c>
      <c r="H4" s="206"/>
      <c r="I4" s="208"/>
    </row>
    <row r="5" spans="1:9" s="84" customFormat="1">
      <c r="A5" s="76">
        <f>1</f>
        <v>1</v>
      </c>
      <c r="B5" s="77">
        <v>1</v>
      </c>
      <c r="C5" s="78">
        <v>23800</v>
      </c>
      <c r="D5" s="79">
        <f t="shared" ref="D5:D52" si="0">+ROUND(C5*0.0469*0.3,0)</f>
        <v>335</v>
      </c>
      <c r="E5" s="80">
        <f t="shared" ref="E5:E17" si="1">+D5*2</f>
        <v>670</v>
      </c>
      <c r="F5" s="79">
        <f t="shared" ref="F5:F52" si="2">+D5*3</f>
        <v>1005</v>
      </c>
      <c r="G5" s="81">
        <f t="shared" ref="G5:G52" si="3">+D5*4</f>
        <v>1340</v>
      </c>
      <c r="H5" s="82">
        <f t="shared" ref="H5:H52" si="4">+ROUND(C5*0.0469*0.6*1.58,0)</f>
        <v>1058</v>
      </c>
      <c r="I5" s="83">
        <f t="shared" ref="I5:I52" si="5">+ROUND(C5*0.0469*0.1*1.58,0)</f>
        <v>176</v>
      </c>
    </row>
    <row r="6" spans="1:9">
      <c r="A6" s="85">
        <f>1+C5</f>
        <v>23801</v>
      </c>
      <c r="B6" s="86">
        <f t="shared" ref="B6:B52" si="6">+B5+1</f>
        <v>2</v>
      </c>
      <c r="C6" s="87">
        <v>24000</v>
      </c>
      <c r="D6" s="88">
        <f t="shared" si="0"/>
        <v>338</v>
      </c>
      <c r="E6" s="89">
        <f t="shared" si="1"/>
        <v>676</v>
      </c>
      <c r="F6" s="89">
        <f t="shared" si="2"/>
        <v>1014</v>
      </c>
      <c r="G6" s="90">
        <f t="shared" si="3"/>
        <v>1352</v>
      </c>
      <c r="H6" s="91">
        <f t="shared" si="4"/>
        <v>1067</v>
      </c>
      <c r="I6" s="92">
        <f t="shared" si="5"/>
        <v>178</v>
      </c>
    </row>
    <row r="7" spans="1:9">
      <c r="A7" s="85">
        <f t="shared" ref="A7:A52" si="7">1+C6</f>
        <v>24001</v>
      </c>
      <c r="B7" s="86">
        <f t="shared" si="6"/>
        <v>3</v>
      </c>
      <c r="C7" s="87">
        <v>25200</v>
      </c>
      <c r="D7" s="93">
        <f t="shared" si="0"/>
        <v>355</v>
      </c>
      <c r="E7" s="89">
        <f t="shared" si="1"/>
        <v>710</v>
      </c>
      <c r="F7" s="89">
        <f t="shared" si="2"/>
        <v>1065</v>
      </c>
      <c r="G7" s="90">
        <f t="shared" si="3"/>
        <v>1420</v>
      </c>
      <c r="H7" s="91">
        <f t="shared" si="4"/>
        <v>1120</v>
      </c>
      <c r="I7" s="92">
        <f t="shared" si="5"/>
        <v>187</v>
      </c>
    </row>
    <row r="8" spans="1:9">
      <c r="A8" s="85">
        <f t="shared" si="7"/>
        <v>25201</v>
      </c>
      <c r="B8" s="86">
        <f t="shared" si="6"/>
        <v>4</v>
      </c>
      <c r="C8" s="87">
        <v>26400</v>
      </c>
      <c r="D8" s="93">
        <f t="shared" si="0"/>
        <v>371</v>
      </c>
      <c r="E8" s="89">
        <f t="shared" si="1"/>
        <v>742</v>
      </c>
      <c r="F8" s="89">
        <f t="shared" si="2"/>
        <v>1113</v>
      </c>
      <c r="G8" s="90">
        <f t="shared" si="3"/>
        <v>1484</v>
      </c>
      <c r="H8" s="91">
        <f t="shared" si="4"/>
        <v>1174</v>
      </c>
      <c r="I8" s="92">
        <f t="shared" si="5"/>
        <v>196</v>
      </c>
    </row>
    <row r="9" spans="1:9">
      <c r="A9" s="85">
        <f t="shared" si="7"/>
        <v>26401</v>
      </c>
      <c r="B9" s="86">
        <f t="shared" si="6"/>
        <v>5</v>
      </c>
      <c r="C9" s="87">
        <v>27600</v>
      </c>
      <c r="D9" s="93">
        <f t="shared" si="0"/>
        <v>388</v>
      </c>
      <c r="E9" s="89">
        <f t="shared" si="1"/>
        <v>776</v>
      </c>
      <c r="F9" s="89">
        <f t="shared" si="2"/>
        <v>1164</v>
      </c>
      <c r="G9" s="90">
        <f t="shared" si="3"/>
        <v>1552</v>
      </c>
      <c r="H9" s="91">
        <f t="shared" si="4"/>
        <v>1227</v>
      </c>
      <c r="I9" s="92">
        <f t="shared" si="5"/>
        <v>205</v>
      </c>
    </row>
    <row r="10" spans="1:9">
      <c r="A10" s="85">
        <f t="shared" si="7"/>
        <v>27601</v>
      </c>
      <c r="B10" s="77">
        <f t="shared" si="6"/>
        <v>6</v>
      </c>
      <c r="C10" s="94">
        <v>28800</v>
      </c>
      <c r="D10" s="95">
        <f t="shared" si="0"/>
        <v>405</v>
      </c>
      <c r="E10" s="96">
        <f t="shared" si="1"/>
        <v>810</v>
      </c>
      <c r="F10" s="96">
        <f t="shared" si="2"/>
        <v>1215</v>
      </c>
      <c r="G10" s="97">
        <f t="shared" si="3"/>
        <v>1620</v>
      </c>
      <c r="H10" s="91">
        <f t="shared" si="4"/>
        <v>1280</v>
      </c>
      <c r="I10" s="92">
        <f t="shared" si="5"/>
        <v>213</v>
      </c>
    </row>
    <row r="11" spans="1:9">
      <c r="A11" s="85">
        <f t="shared" si="7"/>
        <v>28801</v>
      </c>
      <c r="B11" s="86">
        <f t="shared" si="6"/>
        <v>7</v>
      </c>
      <c r="C11" s="87">
        <v>30300</v>
      </c>
      <c r="D11" s="93">
        <f t="shared" si="0"/>
        <v>426</v>
      </c>
      <c r="E11" s="89">
        <f t="shared" si="1"/>
        <v>852</v>
      </c>
      <c r="F11" s="89">
        <f t="shared" si="2"/>
        <v>1278</v>
      </c>
      <c r="G11" s="90">
        <f t="shared" si="3"/>
        <v>1704</v>
      </c>
      <c r="H11" s="98">
        <f t="shared" si="4"/>
        <v>1347</v>
      </c>
      <c r="I11" s="99">
        <f t="shared" si="5"/>
        <v>225</v>
      </c>
    </row>
    <row r="12" spans="1:9">
      <c r="A12" s="85">
        <f t="shared" si="7"/>
        <v>30301</v>
      </c>
      <c r="B12" s="86">
        <f t="shared" si="6"/>
        <v>8</v>
      </c>
      <c r="C12" s="87">
        <v>31800</v>
      </c>
      <c r="D12" s="93">
        <f t="shared" si="0"/>
        <v>447</v>
      </c>
      <c r="E12" s="89">
        <f t="shared" si="1"/>
        <v>894</v>
      </c>
      <c r="F12" s="89">
        <f t="shared" si="2"/>
        <v>1341</v>
      </c>
      <c r="G12" s="90">
        <f t="shared" si="3"/>
        <v>1788</v>
      </c>
      <c r="H12" s="91">
        <f>+ROUND(C12*0.0469*0.6*1.58,0)</f>
        <v>1414</v>
      </c>
      <c r="I12" s="92">
        <f t="shared" si="5"/>
        <v>236</v>
      </c>
    </row>
    <row r="13" spans="1:9">
      <c r="A13" s="85">
        <f t="shared" si="7"/>
        <v>31801</v>
      </c>
      <c r="B13" s="86">
        <f t="shared" si="6"/>
        <v>9</v>
      </c>
      <c r="C13" s="87">
        <v>33300</v>
      </c>
      <c r="D13" s="93">
        <f t="shared" si="0"/>
        <v>469</v>
      </c>
      <c r="E13" s="89">
        <f t="shared" si="1"/>
        <v>938</v>
      </c>
      <c r="F13" s="89">
        <f t="shared" si="2"/>
        <v>1407</v>
      </c>
      <c r="G13" s="90">
        <f t="shared" si="3"/>
        <v>1876</v>
      </c>
      <c r="H13" s="91">
        <f t="shared" si="4"/>
        <v>1481</v>
      </c>
      <c r="I13" s="92">
        <f t="shared" si="5"/>
        <v>247</v>
      </c>
    </row>
    <row r="14" spans="1:9">
      <c r="A14" s="85">
        <f t="shared" si="7"/>
        <v>33301</v>
      </c>
      <c r="B14" s="86">
        <f t="shared" si="6"/>
        <v>10</v>
      </c>
      <c r="C14" s="87">
        <v>34800</v>
      </c>
      <c r="D14" s="93">
        <f t="shared" si="0"/>
        <v>490</v>
      </c>
      <c r="E14" s="89">
        <f t="shared" si="1"/>
        <v>980</v>
      </c>
      <c r="F14" s="89">
        <f t="shared" si="2"/>
        <v>1470</v>
      </c>
      <c r="G14" s="90">
        <f t="shared" si="3"/>
        <v>1960</v>
      </c>
      <c r="H14" s="91">
        <f t="shared" si="4"/>
        <v>1547</v>
      </c>
      <c r="I14" s="92">
        <f t="shared" si="5"/>
        <v>258</v>
      </c>
    </row>
    <row r="15" spans="1:9">
      <c r="A15" s="85">
        <f t="shared" si="7"/>
        <v>34801</v>
      </c>
      <c r="B15" s="77">
        <f t="shared" si="6"/>
        <v>11</v>
      </c>
      <c r="C15" s="94">
        <v>36300</v>
      </c>
      <c r="D15" s="95">
        <f t="shared" si="0"/>
        <v>511</v>
      </c>
      <c r="E15" s="96">
        <f t="shared" si="1"/>
        <v>1022</v>
      </c>
      <c r="F15" s="96">
        <f t="shared" si="2"/>
        <v>1533</v>
      </c>
      <c r="G15" s="97">
        <f t="shared" si="3"/>
        <v>2044</v>
      </c>
      <c r="H15" s="91">
        <f t="shared" si="4"/>
        <v>1614</v>
      </c>
      <c r="I15" s="92">
        <f t="shared" si="5"/>
        <v>269</v>
      </c>
    </row>
    <row r="16" spans="1:9">
      <c r="A16" s="85">
        <f t="shared" si="7"/>
        <v>36301</v>
      </c>
      <c r="B16" s="86">
        <f t="shared" si="6"/>
        <v>12</v>
      </c>
      <c r="C16" s="87">
        <v>38200</v>
      </c>
      <c r="D16" s="93">
        <f t="shared" si="0"/>
        <v>537</v>
      </c>
      <c r="E16" s="89">
        <f t="shared" si="1"/>
        <v>1074</v>
      </c>
      <c r="F16" s="89">
        <f t="shared" si="2"/>
        <v>1611</v>
      </c>
      <c r="G16" s="90">
        <f t="shared" si="3"/>
        <v>2148</v>
      </c>
      <c r="H16" s="98">
        <f t="shared" si="4"/>
        <v>1698</v>
      </c>
      <c r="I16" s="99">
        <f t="shared" si="5"/>
        <v>283</v>
      </c>
    </row>
    <row r="17" spans="1:9">
      <c r="A17" s="85">
        <f t="shared" si="7"/>
        <v>38201</v>
      </c>
      <c r="B17" s="86">
        <f t="shared" si="6"/>
        <v>13</v>
      </c>
      <c r="C17" s="87">
        <v>40100</v>
      </c>
      <c r="D17" s="93">
        <f t="shared" si="0"/>
        <v>564</v>
      </c>
      <c r="E17" s="89">
        <f t="shared" si="1"/>
        <v>1128</v>
      </c>
      <c r="F17" s="89">
        <f t="shared" si="2"/>
        <v>1692</v>
      </c>
      <c r="G17" s="90">
        <f t="shared" si="3"/>
        <v>2256</v>
      </c>
      <c r="H17" s="91">
        <f t="shared" si="4"/>
        <v>1783</v>
      </c>
      <c r="I17" s="92">
        <f t="shared" si="5"/>
        <v>297</v>
      </c>
    </row>
    <row r="18" spans="1:9">
      <c r="A18" s="85">
        <f t="shared" si="7"/>
        <v>40101</v>
      </c>
      <c r="B18" s="86">
        <f t="shared" si="6"/>
        <v>14</v>
      </c>
      <c r="C18" s="87">
        <v>42000</v>
      </c>
      <c r="D18" s="93">
        <f t="shared" si="0"/>
        <v>591</v>
      </c>
      <c r="E18" s="89">
        <f>+D18*2</f>
        <v>1182</v>
      </c>
      <c r="F18" s="89">
        <f t="shared" si="2"/>
        <v>1773</v>
      </c>
      <c r="G18" s="90">
        <f t="shared" si="3"/>
        <v>2364</v>
      </c>
      <c r="H18" s="91">
        <f t="shared" si="4"/>
        <v>1867</v>
      </c>
      <c r="I18" s="92">
        <f t="shared" si="5"/>
        <v>311</v>
      </c>
    </row>
    <row r="19" spans="1:9">
      <c r="A19" s="85">
        <f t="shared" si="7"/>
        <v>42001</v>
      </c>
      <c r="B19" s="86">
        <f t="shared" si="6"/>
        <v>15</v>
      </c>
      <c r="C19" s="87">
        <v>43900</v>
      </c>
      <c r="D19" s="93">
        <f t="shared" si="0"/>
        <v>618</v>
      </c>
      <c r="E19" s="89">
        <f t="shared" ref="E19:E52" si="8">+D19*2</f>
        <v>1236</v>
      </c>
      <c r="F19" s="89">
        <f t="shared" si="2"/>
        <v>1854</v>
      </c>
      <c r="G19" s="90">
        <f t="shared" si="3"/>
        <v>2472</v>
      </c>
      <c r="H19" s="91">
        <f t="shared" si="4"/>
        <v>1952</v>
      </c>
      <c r="I19" s="92">
        <f t="shared" si="5"/>
        <v>325</v>
      </c>
    </row>
    <row r="20" spans="1:9">
      <c r="A20" s="85">
        <f t="shared" si="7"/>
        <v>43901</v>
      </c>
      <c r="B20" s="77">
        <f t="shared" si="6"/>
        <v>16</v>
      </c>
      <c r="C20" s="94">
        <v>45800</v>
      </c>
      <c r="D20" s="95">
        <f t="shared" si="0"/>
        <v>644</v>
      </c>
      <c r="E20" s="96">
        <f t="shared" si="8"/>
        <v>1288</v>
      </c>
      <c r="F20" s="96">
        <f t="shared" si="2"/>
        <v>1932</v>
      </c>
      <c r="G20" s="97">
        <f t="shared" si="3"/>
        <v>2576</v>
      </c>
      <c r="H20" s="91">
        <f t="shared" si="4"/>
        <v>2036</v>
      </c>
      <c r="I20" s="92">
        <f t="shared" si="5"/>
        <v>339</v>
      </c>
    </row>
    <row r="21" spans="1:9">
      <c r="A21" s="85">
        <f t="shared" si="7"/>
        <v>45801</v>
      </c>
      <c r="B21" s="86">
        <f t="shared" si="6"/>
        <v>17</v>
      </c>
      <c r="C21" s="87">
        <v>48200</v>
      </c>
      <c r="D21" s="93">
        <f t="shared" si="0"/>
        <v>678</v>
      </c>
      <c r="E21" s="89">
        <f t="shared" si="8"/>
        <v>1356</v>
      </c>
      <c r="F21" s="89">
        <f t="shared" si="2"/>
        <v>2034</v>
      </c>
      <c r="G21" s="90">
        <f t="shared" si="3"/>
        <v>2712</v>
      </c>
      <c r="H21" s="98">
        <f t="shared" si="4"/>
        <v>2143</v>
      </c>
      <c r="I21" s="99">
        <f t="shared" si="5"/>
        <v>357</v>
      </c>
    </row>
    <row r="22" spans="1:9">
      <c r="A22" s="85">
        <f t="shared" si="7"/>
        <v>48201</v>
      </c>
      <c r="B22" s="86">
        <f t="shared" si="6"/>
        <v>18</v>
      </c>
      <c r="C22" s="87">
        <v>50600</v>
      </c>
      <c r="D22" s="93">
        <f t="shared" si="0"/>
        <v>712</v>
      </c>
      <c r="E22" s="89">
        <f t="shared" si="8"/>
        <v>1424</v>
      </c>
      <c r="F22" s="89">
        <f t="shared" si="2"/>
        <v>2136</v>
      </c>
      <c r="G22" s="90">
        <f t="shared" si="3"/>
        <v>2848</v>
      </c>
      <c r="H22" s="91">
        <f t="shared" si="4"/>
        <v>2250</v>
      </c>
      <c r="I22" s="92">
        <f t="shared" si="5"/>
        <v>375</v>
      </c>
    </row>
    <row r="23" spans="1:9">
      <c r="A23" s="85">
        <f t="shared" si="7"/>
        <v>50601</v>
      </c>
      <c r="B23" s="86">
        <f t="shared" si="6"/>
        <v>19</v>
      </c>
      <c r="C23" s="87">
        <v>53000</v>
      </c>
      <c r="D23" s="93">
        <f t="shared" si="0"/>
        <v>746</v>
      </c>
      <c r="E23" s="89">
        <f t="shared" si="8"/>
        <v>1492</v>
      </c>
      <c r="F23" s="89">
        <f t="shared" si="2"/>
        <v>2238</v>
      </c>
      <c r="G23" s="90">
        <f t="shared" si="3"/>
        <v>2984</v>
      </c>
      <c r="H23" s="91">
        <f t="shared" si="4"/>
        <v>2356</v>
      </c>
      <c r="I23" s="92">
        <f t="shared" si="5"/>
        <v>393</v>
      </c>
    </row>
    <row r="24" spans="1:9">
      <c r="A24" s="85">
        <f t="shared" si="7"/>
        <v>53001</v>
      </c>
      <c r="B24" s="86">
        <f t="shared" si="6"/>
        <v>20</v>
      </c>
      <c r="C24" s="87">
        <v>55400</v>
      </c>
      <c r="D24" s="93">
        <f t="shared" si="0"/>
        <v>779</v>
      </c>
      <c r="E24" s="89">
        <f t="shared" si="8"/>
        <v>1558</v>
      </c>
      <c r="F24" s="89">
        <f t="shared" si="2"/>
        <v>2337</v>
      </c>
      <c r="G24" s="90">
        <f t="shared" si="3"/>
        <v>3116</v>
      </c>
      <c r="H24" s="91">
        <f t="shared" si="4"/>
        <v>2463</v>
      </c>
      <c r="I24" s="92">
        <f t="shared" si="5"/>
        <v>411</v>
      </c>
    </row>
    <row r="25" spans="1:9">
      <c r="A25" s="85">
        <f t="shared" si="7"/>
        <v>55401</v>
      </c>
      <c r="B25" s="77">
        <f t="shared" si="6"/>
        <v>21</v>
      </c>
      <c r="C25" s="94">
        <v>57800</v>
      </c>
      <c r="D25" s="95">
        <f t="shared" si="0"/>
        <v>813</v>
      </c>
      <c r="E25" s="96">
        <f t="shared" si="8"/>
        <v>1626</v>
      </c>
      <c r="F25" s="96">
        <f t="shared" si="2"/>
        <v>2439</v>
      </c>
      <c r="G25" s="97">
        <f t="shared" si="3"/>
        <v>3252</v>
      </c>
      <c r="H25" s="91">
        <f t="shared" si="4"/>
        <v>2570</v>
      </c>
      <c r="I25" s="92">
        <f t="shared" si="5"/>
        <v>428</v>
      </c>
    </row>
    <row r="26" spans="1:9">
      <c r="A26" s="85">
        <f t="shared" si="7"/>
        <v>57801</v>
      </c>
      <c r="B26" s="100">
        <f t="shared" si="6"/>
        <v>22</v>
      </c>
      <c r="C26" s="87">
        <v>60800</v>
      </c>
      <c r="D26" s="93">
        <f>+ROUND(C26*0.0469*0.3,0)</f>
        <v>855</v>
      </c>
      <c r="E26" s="89">
        <f t="shared" si="8"/>
        <v>1710</v>
      </c>
      <c r="F26" s="93">
        <f t="shared" si="2"/>
        <v>2565</v>
      </c>
      <c r="G26" s="101">
        <f t="shared" si="3"/>
        <v>3420</v>
      </c>
      <c r="H26" s="98">
        <f t="shared" si="4"/>
        <v>2703</v>
      </c>
      <c r="I26" s="99">
        <f t="shared" si="5"/>
        <v>451</v>
      </c>
    </row>
    <row r="27" spans="1:9">
      <c r="A27" s="85">
        <f t="shared" si="7"/>
        <v>60801</v>
      </c>
      <c r="B27" s="86">
        <f t="shared" si="6"/>
        <v>23</v>
      </c>
      <c r="C27" s="87">
        <v>63800</v>
      </c>
      <c r="D27" s="93">
        <f t="shared" si="0"/>
        <v>898</v>
      </c>
      <c r="E27" s="89">
        <f t="shared" si="8"/>
        <v>1796</v>
      </c>
      <c r="F27" s="93">
        <f t="shared" si="2"/>
        <v>2694</v>
      </c>
      <c r="G27" s="101">
        <f t="shared" si="3"/>
        <v>3592</v>
      </c>
      <c r="H27" s="91">
        <f t="shared" si="4"/>
        <v>2837</v>
      </c>
      <c r="I27" s="92">
        <f t="shared" si="5"/>
        <v>473</v>
      </c>
    </row>
    <row r="28" spans="1:9">
      <c r="A28" s="85">
        <f t="shared" si="7"/>
        <v>63801</v>
      </c>
      <c r="B28" s="86">
        <f t="shared" si="6"/>
        <v>24</v>
      </c>
      <c r="C28" s="87">
        <v>66800</v>
      </c>
      <c r="D28" s="93">
        <f t="shared" si="0"/>
        <v>940</v>
      </c>
      <c r="E28" s="89">
        <f t="shared" si="8"/>
        <v>1880</v>
      </c>
      <c r="F28" s="93">
        <f t="shared" si="2"/>
        <v>2820</v>
      </c>
      <c r="G28" s="101">
        <f t="shared" si="3"/>
        <v>3760</v>
      </c>
      <c r="H28" s="91">
        <f t="shared" si="4"/>
        <v>2970</v>
      </c>
      <c r="I28" s="92">
        <f t="shared" si="5"/>
        <v>495</v>
      </c>
    </row>
    <row r="29" spans="1:9">
      <c r="A29" s="85">
        <f t="shared" si="7"/>
        <v>66801</v>
      </c>
      <c r="B29" s="86">
        <f t="shared" si="6"/>
        <v>25</v>
      </c>
      <c r="C29" s="87">
        <v>69800</v>
      </c>
      <c r="D29" s="93">
        <f t="shared" si="0"/>
        <v>982</v>
      </c>
      <c r="E29" s="89">
        <f t="shared" si="8"/>
        <v>1964</v>
      </c>
      <c r="F29" s="93">
        <f t="shared" si="2"/>
        <v>2946</v>
      </c>
      <c r="G29" s="101">
        <f t="shared" si="3"/>
        <v>3928</v>
      </c>
      <c r="H29" s="91">
        <f t="shared" si="4"/>
        <v>3103</v>
      </c>
      <c r="I29" s="92">
        <f t="shared" si="5"/>
        <v>517</v>
      </c>
    </row>
    <row r="30" spans="1:9">
      <c r="A30" s="85">
        <f t="shared" si="7"/>
        <v>69801</v>
      </c>
      <c r="B30" s="77">
        <f t="shared" si="6"/>
        <v>26</v>
      </c>
      <c r="C30" s="94">
        <v>72800</v>
      </c>
      <c r="D30" s="95">
        <f t="shared" si="0"/>
        <v>1024</v>
      </c>
      <c r="E30" s="96">
        <f t="shared" si="8"/>
        <v>2048</v>
      </c>
      <c r="F30" s="95">
        <f t="shared" si="2"/>
        <v>3072</v>
      </c>
      <c r="G30" s="102">
        <f t="shared" si="3"/>
        <v>4096</v>
      </c>
      <c r="H30" s="91">
        <f t="shared" si="4"/>
        <v>3237</v>
      </c>
      <c r="I30" s="92">
        <f t="shared" si="5"/>
        <v>539</v>
      </c>
    </row>
    <row r="31" spans="1:9">
      <c r="A31" s="85">
        <f t="shared" si="7"/>
        <v>72801</v>
      </c>
      <c r="B31" s="86">
        <f t="shared" si="6"/>
        <v>27</v>
      </c>
      <c r="C31" s="103">
        <v>76500</v>
      </c>
      <c r="D31" s="93">
        <f>+ROUND(C31*0.0469*0.3,0)</f>
        <v>1076</v>
      </c>
      <c r="E31" s="89">
        <f t="shared" si="8"/>
        <v>2152</v>
      </c>
      <c r="F31" s="89">
        <f t="shared" si="2"/>
        <v>3228</v>
      </c>
      <c r="G31" s="90">
        <f t="shared" si="3"/>
        <v>4304</v>
      </c>
      <c r="H31" s="98">
        <f t="shared" si="4"/>
        <v>3401</v>
      </c>
      <c r="I31" s="99">
        <f t="shared" si="5"/>
        <v>567</v>
      </c>
    </row>
    <row r="32" spans="1:9">
      <c r="A32" s="85">
        <f t="shared" si="7"/>
        <v>76501</v>
      </c>
      <c r="B32" s="86">
        <f t="shared" si="6"/>
        <v>28</v>
      </c>
      <c r="C32" s="103">
        <v>80200</v>
      </c>
      <c r="D32" s="93">
        <f t="shared" si="0"/>
        <v>1128</v>
      </c>
      <c r="E32" s="89">
        <f t="shared" si="8"/>
        <v>2256</v>
      </c>
      <c r="F32" s="89">
        <f t="shared" si="2"/>
        <v>3384</v>
      </c>
      <c r="G32" s="90">
        <f t="shared" si="3"/>
        <v>4512</v>
      </c>
      <c r="H32" s="91">
        <f t="shared" si="4"/>
        <v>3566</v>
      </c>
      <c r="I32" s="92">
        <f t="shared" si="5"/>
        <v>594</v>
      </c>
    </row>
    <row r="33" spans="1:9">
      <c r="A33" s="85">
        <f t="shared" si="7"/>
        <v>80201</v>
      </c>
      <c r="B33" s="86">
        <f t="shared" si="6"/>
        <v>29</v>
      </c>
      <c r="C33" s="87">
        <v>83900</v>
      </c>
      <c r="D33" s="93">
        <f t="shared" si="0"/>
        <v>1180</v>
      </c>
      <c r="E33" s="89">
        <f t="shared" si="8"/>
        <v>2360</v>
      </c>
      <c r="F33" s="89">
        <f t="shared" si="2"/>
        <v>3540</v>
      </c>
      <c r="G33" s="90">
        <f t="shared" si="3"/>
        <v>4720</v>
      </c>
      <c r="H33" s="91">
        <f t="shared" si="4"/>
        <v>3730</v>
      </c>
      <c r="I33" s="92">
        <f t="shared" si="5"/>
        <v>622</v>
      </c>
    </row>
    <row r="34" spans="1:9">
      <c r="A34" s="85">
        <f t="shared" si="7"/>
        <v>83901</v>
      </c>
      <c r="B34" s="77">
        <f t="shared" si="6"/>
        <v>30</v>
      </c>
      <c r="C34" s="94">
        <v>87600</v>
      </c>
      <c r="D34" s="95">
        <f t="shared" si="0"/>
        <v>1233</v>
      </c>
      <c r="E34" s="96">
        <f t="shared" si="8"/>
        <v>2466</v>
      </c>
      <c r="F34" s="96">
        <f t="shared" si="2"/>
        <v>3699</v>
      </c>
      <c r="G34" s="97">
        <f t="shared" si="3"/>
        <v>4932</v>
      </c>
      <c r="H34" s="91">
        <f t="shared" si="4"/>
        <v>3895</v>
      </c>
      <c r="I34" s="92">
        <f t="shared" si="5"/>
        <v>649</v>
      </c>
    </row>
    <row r="35" spans="1:9">
      <c r="A35" s="85">
        <f t="shared" si="7"/>
        <v>87601</v>
      </c>
      <c r="B35" s="86">
        <f t="shared" si="6"/>
        <v>31</v>
      </c>
      <c r="C35" s="87">
        <v>92100</v>
      </c>
      <c r="D35" s="93">
        <f>+ROUND(C35*0.0469*0.3,0)</f>
        <v>1296</v>
      </c>
      <c r="E35" s="89">
        <f t="shared" si="8"/>
        <v>2592</v>
      </c>
      <c r="F35" s="93">
        <f t="shared" si="2"/>
        <v>3888</v>
      </c>
      <c r="G35" s="101">
        <f t="shared" si="3"/>
        <v>5184</v>
      </c>
      <c r="H35" s="98">
        <f t="shared" si="4"/>
        <v>4095</v>
      </c>
      <c r="I35" s="99">
        <f t="shared" si="5"/>
        <v>682</v>
      </c>
    </row>
    <row r="36" spans="1:9">
      <c r="A36" s="85">
        <f t="shared" si="7"/>
        <v>92101</v>
      </c>
      <c r="B36" s="86">
        <f t="shared" si="6"/>
        <v>32</v>
      </c>
      <c r="C36" s="87">
        <v>96600</v>
      </c>
      <c r="D36" s="93">
        <f t="shared" si="0"/>
        <v>1359</v>
      </c>
      <c r="E36" s="89">
        <f t="shared" si="8"/>
        <v>2718</v>
      </c>
      <c r="F36" s="93">
        <f t="shared" si="2"/>
        <v>4077</v>
      </c>
      <c r="G36" s="101">
        <f t="shared" si="3"/>
        <v>5436</v>
      </c>
      <c r="H36" s="91">
        <f t="shared" si="4"/>
        <v>4295</v>
      </c>
      <c r="I36" s="92">
        <f t="shared" si="5"/>
        <v>716</v>
      </c>
    </row>
    <row r="37" spans="1:9">
      <c r="A37" s="85">
        <f t="shared" si="7"/>
        <v>96601</v>
      </c>
      <c r="B37" s="86">
        <f t="shared" si="6"/>
        <v>33</v>
      </c>
      <c r="C37" s="87">
        <v>101100</v>
      </c>
      <c r="D37" s="93">
        <f t="shared" si="0"/>
        <v>1422</v>
      </c>
      <c r="E37" s="89">
        <f t="shared" si="8"/>
        <v>2844</v>
      </c>
      <c r="F37" s="93">
        <f t="shared" si="2"/>
        <v>4266</v>
      </c>
      <c r="G37" s="101">
        <f t="shared" si="3"/>
        <v>5688</v>
      </c>
      <c r="H37" s="91">
        <f t="shared" si="4"/>
        <v>4495</v>
      </c>
      <c r="I37" s="92">
        <f t="shared" si="5"/>
        <v>749</v>
      </c>
    </row>
    <row r="38" spans="1:9">
      <c r="A38" s="85">
        <f t="shared" si="7"/>
        <v>101101</v>
      </c>
      <c r="B38" s="86">
        <f t="shared" si="6"/>
        <v>34</v>
      </c>
      <c r="C38" s="87">
        <v>105600</v>
      </c>
      <c r="D38" s="93">
        <f t="shared" si="0"/>
        <v>1486</v>
      </c>
      <c r="E38" s="89">
        <f t="shared" si="8"/>
        <v>2972</v>
      </c>
      <c r="F38" s="93">
        <f t="shared" si="2"/>
        <v>4458</v>
      </c>
      <c r="G38" s="101">
        <f t="shared" si="3"/>
        <v>5944</v>
      </c>
      <c r="H38" s="91">
        <f t="shared" si="4"/>
        <v>4695</v>
      </c>
      <c r="I38" s="92">
        <f t="shared" si="5"/>
        <v>783</v>
      </c>
    </row>
    <row r="39" spans="1:9">
      <c r="A39" s="85">
        <f t="shared" si="7"/>
        <v>105601</v>
      </c>
      <c r="B39" s="77">
        <f t="shared" si="6"/>
        <v>35</v>
      </c>
      <c r="C39" s="94">
        <v>110100</v>
      </c>
      <c r="D39" s="95">
        <f t="shared" si="0"/>
        <v>1549</v>
      </c>
      <c r="E39" s="96">
        <f t="shared" si="8"/>
        <v>3098</v>
      </c>
      <c r="F39" s="95">
        <f t="shared" si="2"/>
        <v>4647</v>
      </c>
      <c r="G39" s="102">
        <f t="shared" si="3"/>
        <v>6196</v>
      </c>
      <c r="H39" s="91">
        <f t="shared" si="4"/>
        <v>4895</v>
      </c>
      <c r="I39" s="92">
        <f t="shared" si="5"/>
        <v>816</v>
      </c>
    </row>
    <row r="40" spans="1:9">
      <c r="A40" s="85">
        <f t="shared" si="7"/>
        <v>110101</v>
      </c>
      <c r="B40" s="86">
        <f t="shared" si="6"/>
        <v>36</v>
      </c>
      <c r="C40" s="103">
        <v>115500</v>
      </c>
      <c r="D40" s="93">
        <f>+ROUND(C40*0.0469*0.3,0)</f>
        <v>1625</v>
      </c>
      <c r="E40" s="89">
        <f t="shared" si="8"/>
        <v>3250</v>
      </c>
      <c r="F40" s="89">
        <f t="shared" si="2"/>
        <v>4875</v>
      </c>
      <c r="G40" s="90">
        <f t="shared" si="3"/>
        <v>6500</v>
      </c>
      <c r="H40" s="98">
        <f t="shared" si="4"/>
        <v>5135</v>
      </c>
      <c r="I40" s="99">
        <f t="shared" si="5"/>
        <v>856</v>
      </c>
    </row>
    <row r="41" spans="1:9">
      <c r="A41" s="85">
        <f t="shared" si="7"/>
        <v>115501</v>
      </c>
      <c r="B41" s="86">
        <f t="shared" si="6"/>
        <v>37</v>
      </c>
      <c r="C41" s="103">
        <v>120900</v>
      </c>
      <c r="D41" s="93">
        <f t="shared" si="0"/>
        <v>1701</v>
      </c>
      <c r="E41" s="89">
        <f t="shared" si="8"/>
        <v>3402</v>
      </c>
      <c r="F41" s="89">
        <f t="shared" si="2"/>
        <v>5103</v>
      </c>
      <c r="G41" s="90">
        <f t="shared" si="3"/>
        <v>6804</v>
      </c>
      <c r="H41" s="91">
        <f t="shared" si="4"/>
        <v>5375</v>
      </c>
      <c r="I41" s="92">
        <f t="shared" si="5"/>
        <v>896</v>
      </c>
    </row>
    <row r="42" spans="1:9">
      <c r="A42" s="85">
        <f t="shared" si="7"/>
        <v>120901</v>
      </c>
      <c r="B42" s="86">
        <f t="shared" si="6"/>
        <v>38</v>
      </c>
      <c r="C42" s="87">
        <v>126300</v>
      </c>
      <c r="D42" s="93">
        <f t="shared" si="0"/>
        <v>1777</v>
      </c>
      <c r="E42" s="89">
        <f t="shared" si="8"/>
        <v>3554</v>
      </c>
      <c r="F42" s="89">
        <f t="shared" si="2"/>
        <v>5331</v>
      </c>
      <c r="G42" s="90">
        <f t="shared" si="3"/>
        <v>7108</v>
      </c>
      <c r="H42" s="91">
        <f t="shared" si="4"/>
        <v>5615</v>
      </c>
      <c r="I42" s="92">
        <f t="shared" si="5"/>
        <v>936</v>
      </c>
    </row>
    <row r="43" spans="1:9">
      <c r="A43" s="85">
        <f t="shared" si="7"/>
        <v>126301</v>
      </c>
      <c r="B43" s="86">
        <f>+B42+1</f>
        <v>39</v>
      </c>
      <c r="C43" s="87">
        <v>131700</v>
      </c>
      <c r="D43" s="93">
        <f t="shared" si="0"/>
        <v>1853</v>
      </c>
      <c r="E43" s="89">
        <f t="shared" si="8"/>
        <v>3706</v>
      </c>
      <c r="F43" s="89">
        <f t="shared" si="2"/>
        <v>5559</v>
      </c>
      <c r="G43" s="90">
        <f t="shared" si="3"/>
        <v>7412</v>
      </c>
      <c r="H43" s="91">
        <f t="shared" si="4"/>
        <v>5856</v>
      </c>
      <c r="I43" s="92">
        <f t="shared" si="5"/>
        <v>976</v>
      </c>
    </row>
    <row r="44" spans="1:9">
      <c r="A44" s="85">
        <f t="shared" si="7"/>
        <v>131701</v>
      </c>
      <c r="B44" s="86">
        <f t="shared" si="6"/>
        <v>40</v>
      </c>
      <c r="C44" s="103">
        <v>137100</v>
      </c>
      <c r="D44" s="93">
        <f t="shared" si="0"/>
        <v>1929</v>
      </c>
      <c r="E44" s="89">
        <f t="shared" si="8"/>
        <v>3858</v>
      </c>
      <c r="F44" s="89">
        <f t="shared" si="2"/>
        <v>5787</v>
      </c>
      <c r="G44" s="90">
        <f t="shared" si="3"/>
        <v>7716</v>
      </c>
      <c r="H44" s="91">
        <f t="shared" si="4"/>
        <v>6096</v>
      </c>
      <c r="I44" s="92">
        <f t="shared" si="5"/>
        <v>1016</v>
      </c>
    </row>
    <row r="45" spans="1:9">
      <c r="A45" s="85">
        <f t="shared" si="7"/>
        <v>137101</v>
      </c>
      <c r="B45" s="86">
        <f t="shared" si="6"/>
        <v>41</v>
      </c>
      <c r="C45" s="103">
        <v>142500</v>
      </c>
      <c r="D45" s="93">
        <f>+ROUND(C45*0.0469*0.3,0)</f>
        <v>2005</v>
      </c>
      <c r="E45" s="89">
        <f t="shared" si="8"/>
        <v>4010</v>
      </c>
      <c r="F45" s="89">
        <f t="shared" si="2"/>
        <v>6015</v>
      </c>
      <c r="G45" s="90">
        <f t="shared" si="3"/>
        <v>8020</v>
      </c>
      <c r="H45" s="91">
        <f t="shared" si="4"/>
        <v>6336</v>
      </c>
      <c r="I45" s="92">
        <f t="shared" si="5"/>
        <v>1056</v>
      </c>
    </row>
    <row r="46" spans="1:9">
      <c r="A46" s="85">
        <f t="shared" si="7"/>
        <v>142501</v>
      </c>
      <c r="B46" s="86">
        <f t="shared" si="6"/>
        <v>42</v>
      </c>
      <c r="C46" s="87">
        <v>147900</v>
      </c>
      <c r="D46" s="93">
        <f t="shared" si="0"/>
        <v>2081</v>
      </c>
      <c r="E46" s="89">
        <f t="shared" si="8"/>
        <v>4162</v>
      </c>
      <c r="F46" s="89">
        <f t="shared" si="2"/>
        <v>6243</v>
      </c>
      <c r="G46" s="90">
        <f t="shared" si="3"/>
        <v>8324</v>
      </c>
      <c r="H46" s="91">
        <f t="shared" si="4"/>
        <v>6576</v>
      </c>
      <c r="I46" s="92">
        <f t="shared" si="5"/>
        <v>1096</v>
      </c>
    </row>
    <row r="47" spans="1:9">
      <c r="A47" s="85">
        <f t="shared" si="7"/>
        <v>147901</v>
      </c>
      <c r="B47" s="77">
        <f>+B46+1</f>
        <v>43</v>
      </c>
      <c r="C47" s="94">
        <v>150000</v>
      </c>
      <c r="D47" s="95">
        <f t="shared" si="0"/>
        <v>2111</v>
      </c>
      <c r="E47" s="96">
        <f t="shared" si="8"/>
        <v>4222</v>
      </c>
      <c r="F47" s="96">
        <f t="shared" si="2"/>
        <v>6333</v>
      </c>
      <c r="G47" s="97">
        <f t="shared" si="3"/>
        <v>8444</v>
      </c>
      <c r="H47" s="82">
        <f t="shared" si="4"/>
        <v>6669</v>
      </c>
      <c r="I47" s="83">
        <f t="shared" si="5"/>
        <v>1112</v>
      </c>
    </row>
    <row r="48" spans="1:9">
      <c r="A48" s="85">
        <f t="shared" si="7"/>
        <v>150001</v>
      </c>
      <c r="B48" s="86">
        <f t="shared" si="6"/>
        <v>44</v>
      </c>
      <c r="C48" s="103">
        <v>156400</v>
      </c>
      <c r="D48" s="93">
        <f>+ROUND(C48*0.0469*0.3,0)</f>
        <v>2201</v>
      </c>
      <c r="E48" s="89">
        <f t="shared" si="8"/>
        <v>4402</v>
      </c>
      <c r="F48" s="89">
        <f t="shared" si="2"/>
        <v>6603</v>
      </c>
      <c r="G48" s="90">
        <f t="shared" si="3"/>
        <v>8804</v>
      </c>
      <c r="H48" s="98">
        <f t="shared" si="4"/>
        <v>6954</v>
      </c>
      <c r="I48" s="99">
        <f t="shared" si="5"/>
        <v>1159</v>
      </c>
    </row>
    <row r="49" spans="1:10">
      <c r="A49" s="85">
        <f t="shared" si="7"/>
        <v>156401</v>
      </c>
      <c r="B49" s="86">
        <f t="shared" si="6"/>
        <v>45</v>
      </c>
      <c r="C49" s="103">
        <v>162800</v>
      </c>
      <c r="D49" s="93">
        <f t="shared" si="0"/>
        <v>2291</v>
      </c>
      <c r="E49" s="89">
        <f t="shared" si="8"/>
        <v>4582</v>
      </c>
      <c r="F49" s="89">
        <f t="shared" si="2"/>
        <v>6873</v>
      </c>
      <c r="G49" s="90">
        <f t="shared" si="3"/>
        <v>9164</v>
      </c>
      <c r="H49" s="91">
        <f t="shared" si="4"/>
        <v>7238</v>
      </c>
      <c r="I49" s="92">
        <f t="shared" si="5"/>
        <v>1206</v>
      </c>
    </row>
    <row r="50" spans="1:10">
      <c r="A50" s="85">
        <f t="shared" si="7"/>
        <v>162801</v>
      </c>
      <c r="B50" s="86">
        <f t="shared" si="6"/>
        <v>46</v>
      </c>
      <c r="C50" s="87">
        <v>169200</v>
      </c>
      <c r="D50" s="93">
        <f t="shared" si="0"/>
        <v>2381</v>
      </c>
      <c r="E50" s="89">
        <f t="shared" si="8"/>
        <v>4762</v>
      </c>
      <c r="F50" s="89">
        <f t="shared" si="2"/>
        <v>7143</v>
      </c>
      <c r="G50" s="90">
        <f t="shared" si="3"/>
        <v>9524</v>
      </c>
      <c r="H50" s="91">
        <f t="shared" si="4"/>
        <v>7523</v>
      </c>
      <c r="I50" s="92">
        <f t="shared" si="5"/>
        <v>1254</v>
      </c>
    </row>
    <row r="51" spans="1:10">
      <c r="A51" s="85">
        <f t="shared" si="7"/>
        <v>169201</v>
      </c>
      <c r="B51" s="86">
        <f>+B50+1</f>
        <v>47</v>
      </c>
      <c r="C51" s="87">
        <v>175600</v>
      </c>
      <c r="D51" s="93">
        <f t="shared" si="0"/>
        <v>2471</v>
      </c>
      <c r="E51" s="89">
        <f t="shared" si="8"/>
        <v>4942</v>
      </c>
      <c r="F51" s="89">
        <f t="shared" si="2"/>
        <v>7413</v>
      </c>
      <c r="G51" s="90">
        <f t="shared" si="3"/>
        <v>9884</v>
      </c>
      <c r="H51" s="91">
        <f t="shared" si="4"/>
        <v>7807</v>
      </c>
      <c r="I51" s="92">
        <f t="shared" si="5"/>
        <v>1301</v>
      </c>
    </row>
    <row r="52" spans="1:10" ht="16.8" thickBot="1">
      <c r="A52" s="85">
        <f t="shared" si="7"/>
        <v>175601</v>
      </c>
      <c r="B52" s="104">
        <f t="shared" si="6"/>
        <v>48</v>
      </c>
      <c r="C52" s="105">
        <v>182000</v>
      </c>
      <c r="D52" s="106">
        <f t="shared" si="0"/>
        <v>2561</v>
      </c>
      <c r="E52" s="107">
        <f t="shared" si="8"/>
        <v>5122</v>
      </c>
      <c r="F52" s="107">
        <f t="shared" si="2"/>
        <v>7683</v>
      </c>
      <c r="G52" s="108">
        <f t="shared" si="3"/>
        <v>10244</v>
      </c>
      <c r="H52" s="109">
        <f t="shared" si="4"/>
        <v>8092</v>
      </c>
      <c r="I52" s="110">
        <f t="shared" si="5"/>
        <v>1349</v>
      </c>
    </row>
    <row r="53" spans="1:10" s="113" customFormat="1">
      <c r="A53" s="76"/>
      <c r="B53" s="111" t="s">
        <v>43</v>
      </c>
      <c r="C53" s="111"/>
      <c r="D53" s="111"/>
      <c r="E53" s="111"/>
      <c r="F53" s="111"/>
      <c r="G53" s="111"/>
      <c r="H53" s="111"/>
      <c r="I53" s="112" t="s">
        <v>44</v>
      </c>
    </row>
    <row r="54" spans="1:10" s="113" customFormat="1">
      <c r="B54" s="111"/>
      <c r="C54" s="111"/>
      <c r="D54" s="111"/>
      <c r="E54" s="111"/>
      <c r="F54" s="111"/>
      <c r="G54" s="111"/>
      <c r="H54" s="111"/>
      <c r="I54" s="112"/>
    </row>
    <row r="55" spans="1:10" s="113" customFormat="1">
      <c r="B55" s="209" t="s">
        <v>45</v>
      </c>
      <c r="C55" s="209"/>
      <c r="D55" s="209"/>
      <c r="E55" s="209"/>
      <c r="F55" s="209"/>
      <c r="G55" s="209"/>
      <c r="H55" s="111"/>
      <c r="I55" s="112"/>
    </row>
    <row r="56" spans="1:10" s="114" customFormat="1" ht="32.4" customHeight="1">
      <c r="B56" s="196" t="s">
        <v>46</v>
      </c>
      <c r="C56" s="196"/>
      <c r="D56" s="196"/>
      <c r="E56" s="196"/>
      <c r="F56" s="196"/>
      <c r="G56" s="196"/>
      <c r="H56" s="196"/>
      <c r="I56" s="115"/>
    </row>
    <row r="57" spans="1:10" s="113" customFormat="1">
      <c r="B57" s="197" t="s">
        <v>47</v>
      </c>
      <c r="C57" s="197"/>
      <c r="D57" s="197"/>
      <c r="E57" s="197"/>
      <c r="F57" s="197"/>
      <c r="G57" s="116"/>
      <c r="H57" s="116"/>
      <c r="I57" s="116"/>
      <c r="J57" s="116"/>
    </row>
    <row r="58" spans="1:10" s="113" customFormat="1">
      <c r="B58" s="197"/>
      <c r="C58" s="197"/>
      <c r="D58" s="197"/>
      <c r="E58" s="197"/>
      <c r="F58" s="197"/>
      <c r="G58" s="197"/>
      <c r="H58" s="116"/>
      <c r="I58" s="116"/>
    </row>
    <row r="59" spans="1:10">
      <c r="B59" s="116"/>
      <c r="C59" s="116"/>
      <c r="D59" s="116"/>
      <c r="E59" s="116"/>
      <c r="F59" s="116"/>
      <c r="G59" s="116"/>
      <c r="H59" s="116"/>
    </row>
    <row r="60" spans="1:10">
      <c r="B60" s="116"/>
      <c r="C60" s="116"/>
      <c r="D60" s="116"/>
      <c r="E60" s="116"/>
      <c r="F60" s="116"/>
      <c r="G60" s="116"/>
      <c r="H60" s="116"/>
    </row>
  </sheetData>
  <mergeCells count="9">
    <mergeCell ref="I3:I4"/>
    <mergeCell ref="B55:G55"/>
    <mergeCell ref="B56:H56"/>
    <mergeCell ref="B57:F57"/>
    <mergeCell ref="B58:G58"/>
    <mergeCell ref="B3:B4"/>
    <mergeCell ref="C3:C4"/>
    <mergeCell ref="D3:G3"/>
    <mergeCell ref="H3:H4"/>
  </mergeCells>
  <phoneticPr fontId="4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5"/>
  <sheetViews>
    <sheetView workbookViewId="0">
      <pane xSplit="3" ySplit="3" topLeftCell="D4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RowHeight="16.2"/>
  <cols>
    <col min="1" max="1" width="7.44140625" style="140" customWidth="1"/>
    <col min="2" max="2" width="3.77734375" style="140" bestFit="1" customWidth="1"/>
    <col min="3" max="3" width="26.33203125" style="156" bestFit="1" customWidth="1"/>
    <col min="4" max="4" width="18.77734375" style="156" customWidth="1"/>
    <col min="5" max="5" width="8.21875" style="140" bestFit="1" customWidth="1"/>
    <col min="6" max="6" width="3.77734375" style="140" bestFit="1" customWidth="1"/>
    <col min="7" max="7" width="26.33203125" style="156" bestFit="1" customWidth="1"/>
    <col min="8" max="8" width="18.77734375" style="156" customWidth="1"/>
    <col min="9" max="16384" width="8.88671875" style="156"/>
  </cols>
  <sheetData>
    <row r="1" spans="1:12" s="169" customFormat="1" ht="28.2">
      <c r="A1" s="155" t="s">
        <v>96</v>
      </c>
    </row>
    <row r="2" spans="1:12" s="169" customFormat="1" ht="16.8" thickBot="1">
      <c r="A2" s="170" t="s">
        <v>97</v>
      </c>
    </row>
    <row r="3" spans="1:12" s="172" customFormat="1" ht="33.6" thickTop="1" thickBot="1">
      <c r="A3" s="151" t="s">
        <v>98</v>
      </c>
      <c r="B3" s="152" t="s">
        <v>99</v>
      </c>
      <c r="C3" s="152" t="s">
        <v>100</v>
      </c>
      <c r="D3" s="153" t="s">
        <v>101</v>
      </c>
      <c r="E3" s="152" t="s">
        <v>98</v>
      </c>
      <c r="F3" s="152" t="s">
        <v>99</v>
      </c>
      <c r="G3" s="152" t="s">
        <v>100</v>
      </c>
      <c r="H3" s="154" t="s">
        <v>101</v>
      </c>
      <c r="I3" s="171"/>
      <c r="J3"/>
      <c r="K3" s="179" t="s">
        <v>240</v>
      </c>
      <c r="L3" s="179" t="s">
        <v>241</v>
      </c>
    </row>
    <row r="4" spans="1:12" ht="16.8" thickBot="1">
      <c r="A4" s="163" t="s">
        <v>102</v>
      </c>
      <c r="B4" s="164">
        <v>1</v>
      </c>
      <c r="C4" s="158" t="s">
        <v>103</v>
      </c>
      <c r="D4" s="159" t="s">
        <v>104</v>
      </c>
      <c r="E4" s="168"/>
      <c r="F4" s="164">
        <v>35</v>
      </c>
      <c r="G4" s="158" t="s">
        <v>105</v>
      </c>
      <c r="H4" s="160" t="s">
        <v>106</v>
      </c>
      <c r="I4" s="157"/>
      <c r="J4" s="180">
        <v>1</v>
      </c>
      <c r="K4" s="180">
        <v>1500</v>
      </c>
      <c r="L4" s="181">
        <f>ROUND(K4*6%,0)</f>
        <v>90</v>
      </c>
    </row>
    <row r="5" spans="1:12" ht="16.8" thickBot="1">
      <c r="A5" s="165"/>
      <c r="B5" s="164">
        <v>2</v>
      </c>
      <c r="C5" s="158" t="s">
        <v>107</v>
      </c>
      <c r="D5" s="159" t="s">
        <v>108</v>
      </c>
      <c r="E5" s="164" t="s">
        <v>109</v>
      </c>
      <c r="F5" s="164">
        <v>36</v>
      </c>
      <c r="G5" s="158" t="s">
        <v>110</v>
      </c>
      <c r="H5" s="160" t="s">
        <v>111</v>
      </c>
      <c r="I5" s="157"/>
      <c r="J5" s="180">
        <f>1+K4</f>
        <v>1501</v>
      </c>
      <c r="K5" s="180">
        <v>3000</v>
      </c>
      <c r="L5" s="181">
        <f t="shared" ref="L5:L65" si="0">ROUND(K5*6%,0)</f>
        <v>180</v>
      </c>
    </row>
    <row r="6" spans="1:12" ht="16.8" thickBot="1">
      <c r="A6" s="165"/>
      <c r="B6" s="164">
        <v>3</v>
      </c>
      <c r="C6" s="158" t="s">
        <v>112</v>
      </c>
      <c r="D6" s="159" t="s">
        <v>113</v>
      </c>
      <c r="E6" s="168"/>
      <c r="F6" s="164">
        <v>37</v>
      </c>
      <c r="G6" s="158" t="s">
        <v>114</v>
      </c>
      <c r="H6" s="160" t="s">
        <v>115</v>
      </c>
      <c r="I6" s="157"/>
      <c r="J6" s="180">
        <f t="shared" ref="J6:J65" si="1">1+K5</f>
        <v>3001</v>
      </c>
      <c r="K6" s="180">
        <v>4500</v>
      </c>
      <c r="L6" s="181">
        <f t="shared" si="0"/>
        <v>270</v>
      </c>
    </row>
    <row r="7" spans="1:12" ht="16.8" thickBot="1">
      <c r="A7" s="165"/>
      <c r="B7" s="164">
        <v>4</v>
      </c>
      <c r="C7" s="158" t="s">
        <v>116</v>
      </c>
      <c r="D7" s="159" t="s">
        <v>117</v>
      </c>
      <c r="E7" s="168"/>
      <c r="F7" s="164">
        <v>38</v>
      </c>
      <c r="G7" s="158" t="s">
        <v>118</v>
      </c>
      <c r="H7" s="160" t="s">
        <v>119</v>
      </c>
      <c r="I7" s="157"/>
      <c r="J7" s="180">
        <f t="shared" si="1"/>
        <v>4501</v>
      </c>
      <c r="K7" s="180">
        <v>6000</v>
      </c>
      <c r="L7" s="181">
        <f t="shared" si="0"/>
        <v>360</v>
      </c>
    </row>
    <row r="8" spans="1:12" ht="16.8" thickBot="1">
      <c r="A8" s="165"/>
      <c r="B8" s="164">
        <v>5</v>
      </c>
      <c r="C8" s="158" t="s">
        <v>120</v>
      </c>
      <c r="D8" s="159" t="s">
        <v>121</v>
      </c>
      <c r="E8" s="168"/>
      <c r="F8" s="164">
        <v>39</v>
      </c>
      <c r="G8" s="158" t="s">
        <v>122</v>
      </c>
      <c r="H8" s="160" t="s">
        <v>123</v>
      </c>
      <c r="I8" s="157"/>
      <c r="J8" s="180">
        <f t="shared" si="1"/>
        <v>6001</v>
      </c>
      <c r="K8" s="180">
        <v>7500</v>
      </c>
      <c r="L8" s="181">
        <f t="shared" si="0"/>
        <v>450</v>
      </c>
    </row>
    <row r="9" spans="1:12" ht="16.8" thickBot="1">
      <c r="A9" s="163" t="s">
        <v>124</v>
      </c>
      <c r="B9" s="164">
        <v>6</v>
      </c>
      <c r="C9" s="158" t="s">
        <v>125</v>
      </c>
      <c r="D9" s="159" t="s">
        <v>126</v>
      </c>
      <c r="E9" s="168"/>
      <c r="F9" s="164">
        <v>40</v>
      </c>
      <c r="G9" s="158" t="s">
        <v>127</v>
      </c>
      <c r="H9" s="160" t="s">
        <v>128</v>
      </c>
      <c r="I9" s="157"/>
      <c r="J9" s="180">
        <f t="shared" si="1"/>
        <v>7501</v>
      </c>
      <c r="K9" s="180">
        <v>8700</v>
      </c>
      <c r="L9" s="181">
        <f t="shared" si="0"/>
        <v>522</v>
      </c>
    </row>
    <row r="10" spans="1:12" ht="16.8" thickBot="1">
      <c r="A10" s="165"/>
      <c r="B10" s="164">
        <v>7</v>
      </c>
      <c r="C10" s="158" t="s">
        <v>129</v>
      </c>
      <c r="D10" s="159" t="s">
        <v>130</v>
      </c>
      <c r="E10" s="164" t="s">
        <v>131</v>
      </c>
      <c r="F10" s="164">
        <v>41</v>
      </c>
      <c r="G10" s="158" t="s">
        <v>132</v>
      </c>
      <c r="H10" s="160" t="s">
        <v>133</v>
      </c>
      <c r="I10" s="157"/>
      <c r="J10" s="180">
        <f t="shared" si="1"/>
        <v>8701</v>
      </c>
      <c r="K10" s="180">
        <v>9900</v>
      </c>
      <c r="L10" s="181">
        <f t="shared" si="0"/>
        <v>594</v>
      </c>
    </row>
    <row r="11" spans="1:12" ht="16.8" thickBot="1">
      <c r="A11" s="165"/>
      <c r="B11" s="164">
        <v>8</v>
      </c>
      <c r="C11" s="158" t="s">
        <v>134</v>
      </c>
      <c r="D11" s="159" t="s">
        <v>135</v>
      </c>
      <c r="E11" s="168"/>
      <c r="F11" s="164">
        <v>42</v>
      </c>
      <c r="G11" s="158" t="s">
        <v>136</v>
      </c>
      <c r="H11" s="160" t="s">
        <v>137</v>
      </c>
      <c r="I11" s="157"/>
      <c r="J11" s="180">
        <f t="shared" si="1"/>
        <v>9901</v>
      </c>
      <c r="K11" s="180">
        <v>11100</v>
      </c>
      <c r="L11" s="181">
        <f t="shared" si="0"/>
        <v>666</v>
      </c>
    </row>
    <row r="12" spans="1:12" ht="16.8" thickBot="1">
      <c r="A12" s="165"/>
      <c r="B12" s="164">
        <v>9</v>
      </c>
      <c r="C12" s="158" t="s">
        <v>138</v>
      </c>
      <c r="D12" s="159" t="s">
        <v>139</v>
      </c>
      <c r="E12" s="168"/>
      <c r="F12" s="164">
        <v>43</v>
      </c>
      <c r="G12" s="158" t="s">
        <v>140</v>
      </c>
      <c r="H12" s="160" t="s">
        <v>141</v>
      </c>
      <c r="I12" s="157"/>
      <c r="J12" s="180">
        <f t="shared" si="1"/>
        <v>11101</v>
      </c>
      <c r="K12" s="180">
        <v>12540</v>
      </c>
      <c r="L12" s="181">
        <f t="shared" si="0"/>
        <v>752</v>
      </c>
    </row>
    <row r="13" spans="1:12" ht="16.8" thickBot="1">
      <c r="A13" s="163"/>
      <c r="B13" s="164">
        <v>10</v>
      </c>
      <c r="C13" s="158" t="s">
        <v>142</v>
      </c>
      <c r="D13" s="159" t="s">
        <v>143</v>
      </c>
      <c r="E13" s="168"/>
      <c r="F13" s="164">
        <v>44</v>
      </c>
      <c r="G13" s="158" t="s">
        <v>144</v>
      </c>
      <c r="H13" s="160" t="s">
        <v>145</v>
      </c>
      <c r="I13" s="157"/>
      <c r="J13" s="180">
        <f t="shared" si="1"/>
        <v>12541</v>
      </c>
      <c r="K13" s="180">
        <v>13500</v>
      </c>
      <c r="L13" s="181">
        <f t="shared" si="0"/>
        <v>810</v>
      </c>
    </row>
    <row r="14" spans="1:12" ht="16.8" thickBot="1">
      <c r="A14" s="163" t="s">
        <v>146</v>
      </c>
      <c r="B14" s="164">
        <v>11</v>
      </c>
      <c r="C14" s="158" t="s">
        <v>147</v>
      </c>
      <c r="D14" s="159" t="s">
        <v>148</v>
      </c>
      <c r="E14" s="168"/>
      <c r="F14" s="164">
        <v>45</v>
      </c>
      <c r="G14" s="158" t="s">
        <v>149</v>
      </c>
      <c r="H14" s="160" t="s">
        <v>150</v>
      </c>
      <c r="I14" s="157"/>
      <c r="J14" s="180">
        <f t="shared" si="1"/>
        <v>13501</v>
      </c>
      <c r="K14" s="180">
        <v>15840</v>
      </c>
      <c r="L14" s="181">
        <f t="shared" si="0"/>
        <v>950</v>
      </c>
    </row>
    <row r="15" spans="1:12" ht="16.8" thickBot="1">
      <c r="A15" s="163"/>
      <c r="B15" s="164">
        <v>12</v>
      </c>
      <c r="C15" s="158" t="s">
        <v>151</v>
      </c>
      <c r="D15" s="159" t="s">
        <v>152</v>
      </c>
      <c r="E15" s="164" t="s">
        <v>153</v>
      </c>
      <c r="F15" s="164">
        <v>46</v>
      </c>
      <c r="G15" s="158" t="s">
        <v>154</v>
      </c>
      <c r="H15" s="160" t="s">
        <v>155</v>
      </c>
      <c r="I15" s="157"/>
      <c r="J15" s="180">
        <f t="shared" si="1"/>
        <v>15841</v>
      </c>
      <c r="K15" s="180">
        <v>16500</v>
      </c>
      <c r="L15" s="181">
        <f t="shared" si="0"/>
        <v>990</v>
      </c>
    </row>
    <row r="16" spans="1:12" ht="16.8" thickBot="1">
      <c r="A16" s="163"/>
      <c r="B16" s="164">
        <v>13</v>
      </c>
      <c r="C16" s="158" t="s">
        <v>156</v>
      </c>
      <c r="D16" s="159" t="s">
        <v>157</v>
      </c>
      <c r="E16" s="168"/>
      <c r="F16" s="164">
        <v>47</v>
      </c>
      <c r="G16" s="158" t="s">
        <v>158</v>
      </c>
      <c r="H16" s="160" t="s">
        <v>159</v>
      </c>
      <c r="I16" s="157"/>
      <c r="J16" s="180">
        <f t="shared" si="1"/>
        <v>16501</v>
      </c>
      <c r="K16" s="180">
        <v>17280</v>
      </c>
      <c r="L16" s="181">
        <f t="shared" si="0"/>
        <v>1037</v>
      </c>
    </row>
    <row r="17" spans="1:12" ht="16.8" thickBot="1">
      <c r="A17" s="165"/>
      <c r="B17" s="164">
        <v>14</v>
      </c>
      <c r="C17" s="158" t="s">
        <v>160</v>
      </c>
      <c r="D17" s="159" t="s">
        <v>161</v>
      </c>
      <c r="E17" s="168"/>
      <c r="F17" s="164">
        <v>48</v>
      </c>
      <c r="G17" s="158" t="s">
        <v>162</v>
      </c>
      <c r="H17" s="160" t="s">
        <v>163</v>
      </c>
      <c r="I17" s="157"/>
      <c r="J17" s="180">
        <f t="shared" si="1"/>
        <v>17281</v>
      </c>
      <c r="K17" s="180">
        <v>17880</v>
      </c>
      <c r="L17" s="181">
        <f t="shared" si="0"/>
        <v>1073</v>
      </c>
    </row>
    <row r="18" spans="1:12" ht="16.8" thickBot="1">
      <c r="A18" s="165"/>
      <c r="B18" s="164">
        <v>15</v>
      </c>
      <c r="C18" s="158" t="s">
        <v>164</v>
      </c>
      <c r="D18" s="159" t="s">
        <v>165</v>
      </c>
      <c r="E18" s="168"/>
      <c r="F18" s="164">
        <v>49</v>
      </c>
      <c r="G18" s="158" t="s">
        <v>166</v>
      </c>
      <c r="H18" s="160" t="s">
        <v>167</v>
      </c>
      <c r="I18" s="157"/>
      <c r="J18" s="180">
        <f t="shared" si="1"/>
        <v>17881</v>
      </c>
      <c r="K18" s="180">
        <v>19047</v>
      </c>
      <c r="L18" s="181">
        <f t="shared" si="0"/>
        <v>1143</v>
      </c>
    </row>
    <row r="19" spans="1:12" ht="16.8" thickBot="1">
      <c r="A19" s="165"/>
      <c r="B19" s="164">
        <v>16</v>
      </c>
      <c r="C19" s="158" t="s">
        <v>168</v>
      </c>
      <c r="D19" s="159" t="s">
        <v>169</v>
      </c>
      <c r="E19" s="164" t="s">
        <v>170</v>
      </c>
      <c r="F19" s="164">
        <v>50</v>
      </c>
      <c r="G19" s="158" t="s">
        <v>171</v>
      </c>
      <c r="H19" s="160" t="s">
        <v>172</v>
      </c>
      <c r="I19" s="157"/>
      <c r="J19" s="180">
        <f t="shared" si="1"/>
        <v>19048</v>
      </c>
      <c r="K19" s="180">
        <v>20008</v>
      </c>
      <c r="L19" s="181">
        <f t="shared" si="0"/>
        <v>1200</v>
      </c>
    </row>
    <row r="20" spans="1:12" ht="16.8" thickBot="1">
      <c r="A20" s="165"/>
      <c r="B20" s="164">
        <v>17</v>
      </c>
      <c r="C20" s="158" t="s">
        <v>173</v>
      </c>
      <c r="D20" s="159" t="s">
        <v>174</v>
      </c>
      <c r="E20" s="168"/>
      <c r="F20" s="164">
        <v>51</v>
      </c>
      <c r="G20" s="158" t="s">
        <v>175</v>
      </c>
      <c r="H20" s="160" t="s">
        <v>176</v>
      </c>
      <c r="I20" s="157"/>
      <c r="J20" s="180">
        <f t="shared" si="1"/>
        <v>20009</v>
      </c>
      <c r="K20" s="180">
        <v>21009</v>
      </c>
      <c r="L20" s="181">
        <f t="shared" si="0"/>
        <v>1261</v>
      </c>
    </row>
    <row r="21" spans="1:12" ht="16.8" thickBot="1">
      <c r="A21" s="165"/>
      <c r="B21" s="164">
        <v>18</v>
      </c>
      <c r="C21" s="158" t="s">
        <v>177</v>
      </c>
      <c r="D21" s="159" t="s">
        <v>178</v>
      </c>
      <c r="E21" s="168"/>
      <c r="F21" s="164">
        <v>52</v>
      </c>
      <c r="G21" s="158" t="s">
        <v>179</v>
      </c>
      <c r="H21" s="160" t="s">
        <v>180</v>
      </c>
      <c r="I21" s="157"/>
      <c r="J21" s="180">
        <f t="shared" si="1"/>
        <v>21010</v>
      </c>
      <c r="K21" s="180">
        <v>22000</v>
      </c>
      <c r="L21" s="181">
        <f t="shared" si="0"/>
        <v>1320</v>
      </c>
    </row>
    <row r="22" spans="1:12" ht="16.8" thickBot="1">
      <c r="A22" s="165"/>
      <c r="B22" s="164">
        <v>19</v>
      </c>
      <c r="C22" s="158" t="s">
        <v>181</v>
      </c>
      <c r="D22" s="159" t="s">
        <v>182</v>
      </c>
      <c r="E22" s="168"/>
      <c r="F22" s="164">
        <v>53</v>
      </c>
      <c r="G22" s="158" t="s">
        <v>183</v>
      </c>
      <c r="H22" s="160" t="s">
        <v>184</v>
      </c>
      <c r="I22" s="157"/>
      <c r="J22" s="180">
        <f>1+K21</f>
        <v>22001</v>
      </c>
      <c r="K22" s="180">
        <v>23100</v>
      </c>
      <c r="L22" s="181">
        <f t="shared" si="0"/>
        <v>1386</v>
      </c>
    </row>
    <row r="23" spans="1:12" ht="16.8" thickBot="1">
      <c r="A23" s="165"/>
      <c r="B23" s="164">
        <v>20</v>
      </c>
      <c r="C23" s="158" t="s">
        <v>185</v>
      </c>
      <c r="D23" s="159" t="s">
        <v>186</v>
      </c>
      <c r="E23" s="168"/>
      <c r="F23" s="164">
        <v>54</v>
      </c>
      <c r="G23" s="158" t="s">
        <v>187</v>
      </c>
      <c r="H23" s="160" t="s">
        <v>188</v>
      </c>
      <c r="I23" s="157"/>
      <c r="J23" s="180">
        <v>23101</v>
      </c>
      <c r="K23" s="180">
        <v>23800</v>
      </c>
      <c r="L23" s="181">
        <f t="shared" si="0"/>
        <v>1428</v>
      </c>
    </row>
    <row r="24" spans="1:12" ht="16.8" thickBot="1">
      <c r="A24" s="163" t="s">
        <v>189</v>
      </c>
      <c r="B24" s="164">
        <v>21</v>
      </c>
      <c r="C24" s="158" t="s">
        <v>190</v>
      </c>
      <c r="D24" s="159" t="s">
        <v>191</v>
      </c>
      <c r="E24" s="164" t="s">
        <v>192</v>
      </c>
      <c r="F24" s="164">
        <v>55</v>
      </c>
      <c r="G24" s="158" t="s">
        <v>193</v>
      </c>
      <c r="H24" s="160" t="s">
        <v>194</v>
      </c>
      <c r="I24" s="157"/>
      <c r="J24" s="180">
        <v>23801</v>
      </c>
      <c r="K24" s="180">
        <v>24000</v>
      </c>
      <c r="L24" s="181">
        <f t="shared" si="0"/>
        <v>1440</v>
      </c>
    </row>
    <row r="25" spans="1:12" ht="16.8" thickBot="1">
      <c r="A25" s="163"/>
      <c r="B25" s="164">
        <v>22</v>
      </c>
      <c r="C25" s="158" t="s">
        <v>195</v>
      </c>
      <c r="D25" s="159" t="s">
        <v>196</v>
      </c>
      <c r="E25" s="164"/>
      <c r="F25" s="164">
        <v>56</v>
      </c>
      <c r="G25" s="158" t="s">
        <v>197</v>
      </c>
      <c r="H25" s="160" t="s">
        <v>198</v>
      </c>
      <c r="I25" s="157"/>
      <c r="J25" s="180">
        <f t="shared" si="1"/>
        <v>24001</v>
      </c>
      <c r="K25" s="180">
        <v>25200</v>
      </c>
      <c r="L25" s="181">
        <f t="shared" si="0"/>
        <v>1512</v>
      </c>
    </row>
    <row r="26" spans="1:12" ht="16.8" thickBot="1">
      <c r="A26" s="163"/>
      <c r="B26" s="164">
        <v>23</v>
      </c>
      <c r="C26" s="158" t="s">
        <v>199</v>
      </c>
      <c r="D26" s="159" t="s">
        <v>200</v>
      </c>
      <c r="E26" s="168"/>
      <c r="F26" s="164">
        <v>57</v>
      </c>
      <c r="G26" s="158" t="s">
        <v>201</v>
      </c>
      <c r="H26" s="160" t="s">
        <v>202</v>
      </c>
      <c r="I26" s="157"/>
      <c r="J26" s="180">
        <f t="shared" si="1"/>
        <v>25201</v>
      </c>
      <c r="K26" s="180">
        <v>26400</v>
      </c>
      <c r="L26" s="181">
        <f t="shared" si="0"/>
        <v>1584</v>
      </c>
    </row>
    <row r="27" spans="1:12" ht="16.8" thickBot="1">
      <c r="A27" s="165"/>
      <c r="B27" s="164">
        <v>24</v>
      </c>
      <c r="C27" s="158" t="s">
        <v>203</v>
      </c>
      <c r="D27" s="159" t="s">
        <v>204</v>
      </c>
      <c r="E27" s="168"/>
      <c r="F27" s="164">
        <v>58</v>
      </c>
      <c r="G27" s="158" t="s">
        <v>205</v>
      </c>
      <c r="H27" s="160" t="s">
        <v>206</v>
      </c>
      <c r="I27" s="157"/>
      <c r="J27" s="180">
        <f t="shared" si="1"/>
        <v>26401</v>
      </c>
      <c r="K27" s="180">
        <v>27600</v>
      </c>
      <c r="L27" s="181">
        <f t="shared" si="0"/>
        <v>1656</v>
      </c>
    </row>
    <row r="28" spans="1:12" ht="16.8" thickBot="1">
      <c r="A28" s="165"/>
      <c r="B28" s="164">
        <v>25</v>
      </c>
      <c r="C28" s="158" t="s">
        <v>207</v>
      </c>
      <c r="D28" s="159" t="s">
        <v>208</v>
      </c>
      <c r="E28" s="168"/>
      <c r="F28" s="164">
        <v>59</v>
      </c>
      <c r="G28" s="158" t="s">
        <v>209</v>
      </c>
      <c r="H28" s="160" t="s">
        <v>210</v>
      </c>
      <c r="I28" s="157"/>
      <c r="J28" s="180">
        <f t="shared" si="1"/>
        <v>27601</v>
      </c>
      <c r="K28" s="180">
        <v>28800</v>
      </c>
      <c r="L28" s="181">
        <f t="shared" si="0"/>
        <v>1728</v>
      </c>
    </row>
    <row r="29" spans="1:12" ht="16.8" thickBot="1">
      <c r="A29" s="163" t="s">
        <v>211</v>
      </c>
      <c r="B29" s="164">
        <v>26</v>
      </c>
      <c r="C29" s="158" t="s">
        <v>212</v>
      </c>
      <c r="D29" s="159" t="s">
        <v>213</v>
      </c>
      <c r="E29" s="168"/>
      <c r="F29" s="164">
        <v>60</v>
      </c>
      <c r="G29" s="158" t="s">
        <v>214</v>
      </c>
      <c r="H29" s="160" t="s">
        <v>215</v>
      </c>
      <c r="I29" s="157"/>
      <c r="J29" s="180">
        <f t="shared" si="1"/>
        <v>28801</v>
      </c>
      <c r="K29" s="180">
        <v>30300</v>
      </c>
      <c r="L29" s="181">
        <f t="shared" si="0"/>
        <v>1818</v>
      </c>
    </row>
    <row r="30" spans="1:12" ht="16.8" thickBot="1">
      <c r="A30" s="163"/>
      <c r="B30" s="164">
        <v>27</v>
      </c>
      <c r="C30" s="158" t="s">
        <v>216</v>
      </c>
      <c r="D30" s="159" t="s">
        <v>217</v>
      </c>
      <c r="E30" s="168"/>
      <c r="F30" s="164">
        <v>61</v>
      </c>
      <c r="G30" s="158" t="s">
        <v>218</v>
      </c>
      <c r="H30" s="160" t="s">
        <v>219</v>
      </c>
      <c r="I30" s="157"/>
      <c r="J30" s="180">
        <f t="shared" si="1"/>
        <v>30301</v>
      </c>
      <c r="K30" s="180">
        <v>31800</v>
      </c>
      <c r="L30" s="181">
        <f t="shared" si="0"/>
        <v>1908</v>
      </c>
    </row>
    <row r="31" spans="1:12" ht="16.8" thickBot="1">
      <c r="A31" s="163"/>
      <c r="B31" s="164">
        <v>28</v>
      </c>
      <c r="C31" s="158" t="s">
        <v>220</v>
      </c>
      <c r="D31" s="159" t="s">
        <v>221</v>
      </c>
      <c r="E31" s="168"/>
      <c r="F31" s="164">
        <v>62</v>
      </c>
      <c r="G31" s="158" t="s">
        <v>222</v>
      </c>
      <c r="H31" s="160" t="s">
        <v>223</v>
      </c>
      <c r="I31" s="157"/>
      <c r="J31" s="180">
        <f t="shared" si="1"/>
        <v>31801</v>
      </c>
      <c r="K31" s="180">
        <v>33300</v>
      </c>
      <c r="L31" s="181">
        <f t="shared" si="0"/>
        <v>1998</v>
      </c>
    </row>
    <row r="32" spans="1:12" ht="16.8" thickBot="1">
      <c r="A32" s="163"/>
      <c r="B32" s="164">
        <v>29</v>
      </c>
      <c r="C32" s="158" t="s">
        <v>224</v>
      </c>
      <c r="D32" s="159" t="s">
        <v>225</v>
      </c>
      <c r="E32" s="210" t="s">
        <v>226</v>
      </c>
      <c r="F32" s="211"/>
      <c r="G32" s="211"/>
      <c r="H32" s="212"/>
      <c r="I32" s="157"/>
      <c r="J32" s="180">
        <f t="shared" si="1"/>
        <v>33301</v>
      </c>
      <c r="K32" s="180">
        <v>34800</v>
      </c>
      <c r="L32" s="181">
        <f t="shared" si="0"/>
        <v>2088</v>
      </c>
    </row>
    <row r="33" spans="1:12" ht="16.8" thickBot="1">
      <c r="A33" s="163"/>
      <c r="B33" s="164">
        <v>30</v>
      </c>
      <c r="C33" s="158" t="s">
        <v>229</v>
      </c>
      <c r="D33" s="159" t="s">
        <v>230</v>
      </c>
      <c r="E33" s="213" t="s">
        <v>227</v>
      </c>
      <c r="F33" s="214"/>
      <c r="G33" s="214"/>
      <c r="H33" s="215"/>
      <c r="J33" s="180">
        <f t="shared" si="1"/>
        <v>34801</v>
      </c>
      <c r="K33" s="180">
        <v>36300</v>
      </c>
      <c r="L33" s="181">
        <f t="shared" si="0"/>
        <v>2178</v>
      </c>
    </row>
    <row r="34" spans="1:12" ht="16.8" thickBot="1">
      <c r="A34" s="163" t="s">
        <v>231</v>
      </c>
      <c r="B34" s="164">
        <v>31</v>
      </c>
      <c r="C34" s="158" t="s">
        <v>232</v>
      </c>
      <c r="D34" s="159" t="s">
        <v>233</v>
      </c>
      <c r="E34" s="216" t="s">
        <v>228</v>
      </c>
      <c r="F34" s="217"/>
      <c r="G34" s="217"/>
      <c r="H34" s="218"/>
      <c r="J34" s="180">
        <f t="shared" si="1"/>
        <v>36301</v>
      </c>
      <c r="K34" s="180">
        <v>38200</v>
      </c>
      <c r="L34" s="181">
        <f t="shared" si="0"/>
        <v>2292</v>
      </c>
    </row>
    <row r="35" spans="1:12" ht="16.8" thickBot="1">
      <c r="A35" s="163"/>
      <c r="B35" s="164">
        <v>32</v>
      </c>
      <c r="C35" s="158" t="s">
        <v>234</v>
      </c>
      <c r="D35" s="159" t="s">
        <v>235</v>
      </c>
      <c r="E35" s="216"/>
      <c r="F35" s="217"/>
      <c r="G35" s="217"/>
      <c r="H35" s="218"/>
      <c r="J35" s="180">
        <f t="shared" si="1"/>
        <v>38201</v>
      </c>
      <c r="K35" s="180">
        <v>40100</v>
      </c>
      <c r="L35" s="181">
        <f t="shared" si="0"/>
        <v>2406</v>
      </c>
    </row>
    <row r="36" spans="1:12" ht="16.8" thickBot="1">
      <c r="A36" s="163"/>
      <c r="B36" s="164">
        <v>33</v>
      </c>
      <c r="C36" s="158" t="s">
        <v>236</v>
      </c>
      <c r="D36" s="159" t="s">
        <v>237</v>
      </c>
      <c r="E36" s="173"/>
      <c r="F36" s="174"/>
      <c r="G36" s="174"/>
      <c r="H36" s="175"/>
      <c r="J36" s="180">
        <f t="shared" si="1"/>
        <v>40101</v>
      </c>
      <c r="K36" s="180">
        <v>42000</v>
      </c>
      <c r="L36" s="181">
        <f t="shared" si="0"/>
        <v>2520</v>
      </c>
    </row>
    <row r="37" spans="1:12" ht="16.8" thickBot="1">
      <c r="A37" s="166"/>
      <c r="B37" s="167">
        <v>34</v>
      </c>
      <c r="C37" s="161" t="s">
        <v>238</v>
      </c>
      <c r="D37" s="162" t="s">
        <v>239</v>
      </c>
      <c r="E37" s="176"/>
      <c r="F37" s="177"/>
      <c r="G37" s="177"/>
      <c r="H37" s="178"/>
      <c r="J37" s="180">
        <f t="shared" si="1"/>
        <v>42001</v>
      </c>
      <c r="K37" s="180">
        <v>43900</v>
      </c>
      <c r="L37" s="181">
        <f t="shared" si="0"/>
        <v>2634</v>
      </c>
    </row>
    <row r="38" spans="1:12" ht="16.8" thickTop="1">
      <c r="J38" s="180">
        <f t="shared" si="1"/>
        <v>43901</v>
      </c>
      <c r="K38" s="180">
        <v>45800</v>
      </c>
      <c r="L38" s="181">
        <f t="shared" si="0"/>
        <v>2748</v>
      </c>
    </row>
    <row r="39" spans="1:12">
      <c r="J39" s="180">
        <f t="shared" si="1"/>
        <v>45801</v>
      </c>
      <c r="K39" s="180">
        <v>48200</v>
      </c>
      <c r="L39" s="181">
        <f t="shared" si="0"/>
        <v>2892</v>
      </c>
    </row>
    <row r="40" spans="1:12">
      <c r="J40" s="180">
        <f t="shared" si="1"/>
        <v>48201</v>
      </c>
      <c r="K40" s="180">
        <v>50600</v>
      </c>
      <c r="L40" s="181">
        <f t="shared" si="0"/>
        <v>3036</v>
      </c>
    </row>
    <row r="41" spans="1:12">
      <c r="J41" s="180">
        <f t="shared" si="1"/>
        <v>50601</v>
      </c>
      <c r="K41" s="180">
        <v>53000</v>
      </c>
      <c r="L41" s="181">
        <f t="shared" si="0"/>
        <v>3180</v>
      </c>
    </row>
    <row r="42" spans="1:12">
      <c r="J42" s="180">
        <f t="shared" si="1"/>
        <v>53001</v>
      </c>
      <c r="K42" s="180">
        <v>55400</v>
      </c>
      <c r="L42" s="181">
        <f t="shared" si="0"/>
        <v>3324</v>
      </c>
    </row>
    <row r="43" spans="1:12">
      <c r="J43" s="180">
        <f t="shared" si="1"/>
        <v>55401</v>
      </c>
      <c r="K43" s="180">
        <v>57800</v>
      </c>
      <c r="L43" s="181">
        <f t="shared" si="0"/>
        <v>3468</v>
      </c>
    </row>
    <row r="44" spans="1:12">
      <c r="J44" s="180">
        <f t="shared" si="1"/>
        <v>57801</v>
      </c>
      <c r="K44" s="180">
        <v>60800</v>
      </c>
      <c r="L44" s="181">
        <f t="shared" si="0"/>
        <v>3648</v>
      </c>
    </row>
    <row r="45" spans="1:12">
      <c r="J45" s="180">
        <f t="shared" si="1"/>
        <v>60801</v>
      </c>
      <c r="K45" s="180">
        <v>63800</v>
      </c>
      <c r="L45" s="181">
        <f t="shared" si="0"/>
        <v>3828</v>
      </c>
    </row>
    <row r="46" spans="1:12">
      <c r="J46" s="180">
        <f t="shared" si="1"/>
        <v>63801</v>
      </c>
      <c r="K46" s="180">
        <v>66800</v>
      </c>
      <c r="L46" s="181">
        <f t="shared" si="0"/>
        <v>4008</v>
      </c>
    </row>
    <row r="47" spans="1:12">
      <c r="J47" s="180">
        <f t="shared" si="1"/>
        <v>66801</v>
      </c>
      <c r="K47" s="180">
        <v>69800</v>
      </c>
      <c r="L47" s="181">
        <f t="shared" si="0"/>
        <v>4188</v>
      </c>
    </row>
    <row r="48" spans="1:12">
      <c r="J48" s="180">
        <f t="shared" si="1"/>
        <v>69801</v>
      </c>
      <c r="K48" s="180">
        <v>72800</v>
      </c>
      <c r="L48" s="181">
        <f t="shared" si="0"/>
        <v>4368</v>
      </c>
    </row>
    <row r="49" spans="10:12">
      <c r="J49" s="180">
        <f t="shared" si="1"/>
        <v>72801</v>
      </c>
      <c r="K49" s="180">
        <v>76500</v>
      </c>
      <c r="L49" s="181">
        <f t="shared" si="0"/>
        <v>4590</v>
      </c>
    </row>
    <row r="50" spans="10:12">
      <c r="J50" s="180">
        <f t="shared" si="1"/>
        <v>76501</v>
      </c>
      <c r="K50" s="180">
        <v>80200</v>
      </c>
      <c r="L50" s="181">
        <f t="shared" si="0"/>
        <v>4812</v>
      </c>
    </row>
    <row r="51" spans="10:12">
      <c r="J51" s="180">
        <f t="shared" si="1"/>
        <v>80201</v>
      </c>
      <c r="K51" s="180">
        <v>83900</v>
      </c>
      <c r="L51" s="181">
        <f t="shared" si="0"/>
        <v>5034</v>
      </c>
    </row>
    <row r="52" spans="10:12">
      <c r="J52" s="180">
        <f t="shared" si="1"/>
        <v>83901</v>
      </c>
      <c r="K52" s="180">
        <v>87600</v>
      </c>
      <c r="L52" s="181">
        <f t="shared" si="0"/>
        <v>5256</v>
      </c>
    </row>
    <row r="53" spans="10:12">
      <c r="J53" s="180">
        <f t="shared" si="1"/>
        <v>87601</v>
      </c>
      <c r="K53" s="180">
        <v>92100</v>
      </c>
      <c r="L53" s="181">
        <f t="shared" si="0"/>
        <v>5526</v>
      </c>
    </row>
    <row r="54" spans="10:12">
      <c r="J54" s="180">
        <f t="shared" si="1"/>
        <v>92101</v>
      </c>
      <c r="K54" s="180">
        <v>96600</v>
      </c>
      <c r="L54" s="181">
        <f t="shared" si="0"/>
        <v>5796</v>
      </c>
    </row>
    <row r="55" spans="10:12">
      <c r="J55" s="180">
        <f t="shared" si="1"/>
        <v>96601</v>
      </c>
      <c r="K55" s="180">
        <v>101100</v>
      </c>
      <c r="L55" s="181">
        <f t="shared" si="0"/>
        <v>6066</v>
      </c>
    </row>
    <row r="56" spans="10:12">
      <c r="J56" s="180">
        <f t="shared" si="1"/>
        <v>101101</v>
      </c>
      <c r="K56" s="180">
        <v>105600</v>
      </c>
      <c r="L56" s="181">
        <f t="shared" si="0"/>
        <v>6336</v>
      </c>
    </row>
    <row r="57" spans="10:12">
      <c r="J57" s="180">
        <f t="shared" si="1"/>
        <v>105601</v>
      </c>
      <c r="K57" s="180">
        <v>110100</v>
      </c>
      <c r="L57" s="181">
        <f t="shared" si="0"/>
        <v>6606</v>
      </c>
    </row>
    <row r="58" spans="10:12">
      <c r="J58" s="180">
        <f t="shared" si="1"/>
        <v>110101</v>
      </c>
      <c r="K58" s="180">
        <v>115500</v>
      </c>
      <c r="L58" s="181">
        <f t="shared" si="0"/>
        <v>6930</v>
      </c>
    </row>
    <row r="59" spans="10:12">
      <c r="J59" s="180">
        <f t="shared" si="1"/>
        <v>115501</v>
      </c>
      <c r="K59" s="180">
        <v>120900</v>
      </c>
      <c r="L59" s="181">
        <f t="shared" si="0"/>
        <v>7254</v>
      </c>
    </row>
    <row r="60" spans="10:12">
      <c r="J60" s="180">
        <f t="shared" si="1"/>
        <v>120901</v>
      </c>
      <c r="K60" s="180">
        <v>126300</v>
      </c>
      <c r="L60" s="181">
        <f t="shared" si="0"/>
        <v>7578</v>
      </c>
    </row>
    <row r="61" spans="10:12">
      <c r="J61" s="180">
        <f t="shared" si="1"/>
        <v>126301</v>
      </c>
      <c r="K61" s="180">
        <v>131700</v>
      </c>
      <c r="L61" s="181">
        <f t="shared" si="0"/>
        <v>7902</v>
      </c>
    </row>
    <row r="62" spans="10:12">
      <c r="J62" s="180">
        <f t="shared" si="1"/>
        <v>131701</v>
      </c>
      <c r="K62" s="180">
        <v>137100</v>
      </c>
      <c r="L62" s="181">
        <f t="shared" si="0"/>
        <v>8226</v>
      </c>
    </row>
    <row r="63" spans="10:12">
      <c r="J63" s="180">
        <f t="shared" si="1"/>
        <v>137101</v>
      </c>
      <c r="K63" s="180">
        <v>142500</v>
      </c>
      <c r="L63" s="181">
        <f t="shared" si="0"/>
        <v>8550</v>
      </c>
    </row>
    <row r="64" spans="10:12">
      <c r="J64" s="180">
        <f t="shared" si="1"/>
        <v>142501</v>
      </c>
      <c r="K64" s="180">
        <v>147900</v>
      </c>
      <c r="L64" s="181">
        <f t="shared" si="0"/>
        <v>8874</v>
      </c>
    </row>
    <row r="65" spans="10:12">
      <c r="J65" s="180">
        <f t="shared" si="1"/>
        <v>147901</v>
      </c>
      <c r="K65" s="180">
        <v>150000</v>
      </c>
      <c r="L65" s="181">
        <f t="shared" si="0"/>
        <v>9000</v>
      </c>
    </row>
  </sheetData>
  <mergeCells count="3">
    <mergeCell ref="E32:H32"/>
    <mergeCell ref="E33:H33"/>
    <mergeCell ref="E34:H35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7" zoomScaleNormal="100" zoomScaleSheetLayoutView="100" workbookViewId="0">
      <selection activeCell="A16" sqref="A16:I16"/>
    </sheetView>
  </sheetViews>
  <sheetFormatPr defaultRowHeight="16.2"/>
  <cols>
    <col min="1" max="1" width="12.6640625" style="140" customWidth="1"/>
    <col min="2" max="2" width="6.6640625" style="140" customWidth="1"/>
    <col min="3" max="3" width="9.6640625" style="140" customWidth="1"/>
    <col min="4" max="4" width="6.6640625" style="140" customWidth="1"/>
    <col min="5" max="6" width="11.109375" customWidth="1"/>
    <col min="7" max="8" width="9.6640625" style="140" customWidth="1"/>
    <col min="9" max="9" width="23.6640625" style="140" customWidth="1"/>
  </cols>
  <sheetData>
    <row r="1" spans="1:11" s="118" customFormat="1" ht="37.5" customHeight="1" thickBot="1">
      <c r="A1" s="245" t="s">
        <v>48</v>
      </c>
      <c r="B1" s="245"/>
      <c r="C1" s="245"/>
      <c r="D1" s="245"/>
      <c r="E1" s="245"/>
      <c r="F1" s="245"/>
      <c r="G1" s="245"/>
      <c r="H1" s="245"/>
      <c r="I1" s="245"/>
      <c r="J1" s="117"/>
    </row>
    <row r="2" spans="1:11" ht="48.6">
      <c r="A2" s="119" t="s">
        <v>49</v>
      </c>
      <c r="B2" s="246" t="s">
        <v>50</v>
      </c>
      <c r="C2" s="247"/>
      <c r="D2" s="120" t="s">
        <v>51</v>
      </c>
      <c r="E2" s="121" t="s">
        <v>52</v>
      </c>
      <c r="F2" s="121" t="s">
        <v>53</v>
      </c>
      <c r="G2" s="121" t="s">
        <v>54</v>
      </c>
      <c r="H2" s="122" t="s">
        <v>55</v>
      </c>
      <c r="I2" s="123" t="s">
        <v>56</v>
      </c>
    </row>
    <row r="3" spans="1:11" ht="32.1" customHeight="1">
      <c r="A3" s="248">
        <v>31210</v>
      </c>
      <c r="B3" s="124" t="s">
        <v>57</v>
      </c>
      <c r="C3" s="125">
        <f>LOOKUP(A3,'109.1.1勞保'!$A$148:$A$175,'109.1.1勞保'!$B$148:$B$175)</f>
        <v>31800</v>
      </c>
      <c r="D3" s="249">
        <v>30</v>
      </c>
      <c r="E3" s="125">
        <f>VLOOKUP($C3,'109.1.1勞保'!$B$148:$AG$175,D3+2,0)</f>
        <v>700</v>
      </c>
      <c r="F3" s="125">
        <f>VLOOKUP($C3,'109.1.1勞保'!$B$179:$AG$206,D3+2,0)</f>
        <v>2481</v>
      </c>
      <c r="G3" s="229">
        <f>A3-E6</f>
        <v>30063</v>
      </c>
      <c r="H3" s="229">
        <f>A3+F6</f>
        <v>37013</v>
      </c>
      <c r="I3" s="231" t="s">
        <v>58</v>
      </c>
    </row>
    <row r="4" spans="1:11" ht="32.1" customHeight="1">
      <c r="A4" s="221"/>
      <c r="B4" s="124" t="s">
        <v>59</v>
      </c>
      <c r="C4" s="125">
        <f>LOOKUP(A3,'109.1.1勞健保'!$A$5:$A$52,'109.1.1勞健保'!$C$5:$C$52)</f>
        <v>31800</v>
      </c>
      <c r="D4" s="224"/>
      <c r="E4" s="125">
        <f>VLOOKUP($C4,'109.1.1勞健保'!$C$5:$H$52,2,0)</f>
        <v>447</v>
      </c>
      <c r="F4" s="125">
        <f>VLOOKUP($C4,'109.1.1勞健保'!$C$5:$H$52,6,0)</f>
        <v>1414</v>
      </c>
      <c r="G4" s="226"/>
      <c r="H4" s="226"/>
      <c r="I4" s="228"/>
    </row>
    <row r="5" spans="1:11" ht="32.1" customHeight="1">
      <c r="A5" s="221"/>
      <c r="B5" s="126" t="s">
        <v>60</v>
      </c>
      <c r="C5" s="127">
        <f>LOOKUP(A3,'109.1.1勞退'!$J$4:$J$65,'109.1.1勞退'!$K$4:$K$65)</f>
        <v>31800</v>
      </c>
      <c r="D5" s="224"/>
      <c r="E5" s="125">
        <f>ROUND(C5*0%*D3/30,0)</f>
        <v>0</v>
      </c>
      <c r="F5" s="125">
        <f>ROUND(C5*6%*D3/30,0)</f>
        <v>1908</v>
      </c>
      <c r="G5" s="229">
        <f>A3-E3</f>
        <v>30510</v>
      </c>
      <c r="H5" s="229">
        <f>A3+F3+F5</f>
        <v>35599</v>
      </c>
      <c r="I5" s="231" t="s">
        <v>61</v>
      </c>
    </row>
    <row r="6" spans="1:11" ht="24.9" customHeight="1" thickBot="1">
      <c r="A6" s="221"/>
      <c r="B6" s="236" t="s">
        <v>62</v>
      </c>
      <c r="C6" s="237"/>
      <c r="D6" s="238"/>
      <c r="E6" s="128">
        <f>SUM(E3:E5)</f>
        <v>1147</v>
      </c>
      <c r="F6" s="128">
        <f>SUM(F3:F5)</f>
        <v>5803</v>
      </c>
      <c r="G6" s="250"/>
      <c r="H6" s="250"/>
      <c r="I6" s="228"/>
    </row>
    <row r="7" spans="1:11" ht="32.1" customHeight="1" thickTop="1">
      <c r="A7" s="220">
        <v>31210</v>
      </c>
      <c r="B7" s="129" t="s">
        <v>57</v>
      </c>
      <c r="C7" s="130">
        <f>LOOKUP(A7,'109.1.1勞保'!$A$148:$A$175,'109.1.1勞保'!$B$148:$B$175)</f>
        <v>31800</v>
      </c>
      <c r="D7" s="223">
        <v>30</v>
      </c>
      <c r="E7" s="130">
        <f>VLOOKUP($C7,'109.1.1勞保'!$B$148:$AG$175,D7+2,0)</f>
        <v>700</v>
      </c>
      <c r="F7" s="130">
        <f>VLOOKUP($C7,'109.1.1勞保'!$B$179:$AG$206,D7+2,0)</f>
        <v>2481</v>
      </c>
      <c r="G7" s="225">
        <f>A7-E10</f>
        <v>30063</v>
      </c>
      <c r="H7" s="225">
        <f>A7+F10</f>
        <v>37013</v>
      </c>
      <c r="I7" s="227" t="s">
        <v>63</v>
      </c>
    </row>
    <row r="8" spans="1:11" ht="32.1" customHeight="1">
      <c r="A8" s="221"/>
      <c r="B8" s="124" t="s">
        <v>59</v>
      </c>
      <c r="C8" s="125">
        <f>LOOKUP(A7,'109.1.1勞健保'!$A$5:$A$52,'109.1.1勞健保'!$C$5:$C$52)</f>
        <v>31800</v>
      </c>
      <c r="D8" s="224"/>
      <c r="E8" s="125">
        <f>VLOOKUP($C8,'109.1.1勞健保'!$C$5:$H$52,2,0)</f>
        <v>447</v>
      </c>
      <c r="F8" s="125">
        <f>VLOOKUP($C8,'109.1.1勞健保'!$C$5:$H$52,6,0)</f>
        <v>1414</v>
      </c>
      <c r="G8" s="226"/>
      <c r="H8" s="226"/>
      <c r="I8" s="228"/>
    </row>
    <row r="9" spans="1:11" ht="32.1" customHeight="1">
      <c r="A9" s="221"/>
      <c r="B9" s="124" t="s">
        <v>64</v>
      </c>
      <c r="C9" s="125">
        <f>LOOKUP(A7,'109.1.1勞退'!$J$4:$J$65,'109.1.1勞退'!$K$4:$K$65)</f>
        <v>31800</v>
      </c>
      <c r="D9" s="224"/>
      <c r="E9" s="125">
        <f>ROUND(C9*0%*D7/30,0)</f>
        <v>0</v>
      </c>
      <c r="F9" s="125">
        <f>ROUND(C9*6%*D7/30,0)</f>
        <v>1908</v>
      </c>
      <c r="G9" s="229">
        <f>A7-E7</f>
        <v>30510</v>
      </c>
      <c r="H9" s="229">
        <f>A7+F7+F9</f>
        <v>35599</v>
      </c>
      <c r="I9" s="231" t="s">
        <v>61</v>
      </c>
    </row>
    <row r="10" spans="1:11" ht="24.9" customHeight="1" thickBot="1">
      <c r="A10" s="239"/>
      <c r="B10" s="242" t="s">
        <v>65</v>
      </c>
      <c r="C10" s="243"/>
      <c r="D10" s="244"/>
      <c r="E10" s="131">
        <f>SUM(E7:E9)</f>
        <v>1147</v>
      </c>
      <c r="F10" s="131">
        <f>SUM(F7:F9)</f>
        <v>5803</v>
      </c>
      <c r="G10" s="240"/>
      <c r="H10" s="240"/>
      <c r="I10" s="241"/>
    </row>
    <row r="11" spans="1:11" ht="32.1" customHeight="1" thickTop="1">
      <c r="A11" s="220">
        <v>31210</v>
      </c>
      <c r="B11" s="129" t="s">
        <v>57</v>
      </c>
      <c r="C11" s="130">
        <f>LOOKUP(A11,'109.1.1勞保'!$A$148:$A$175,'109.1.1勞保'!$B$148:$B$175)</f>
        <v>31800</v>
      </c>
      <c r="D11" s="223">
        <v>30</v>
      </c>
      <c r="E11" s="130">
        <f>VLOOKUP($C11,'109.1.1勞保'!$B$148:$AG$175,D11+2,0)</f>
        <v>700</v>
      </c>
      <c r="F11" s="130">
        <f>VLOOKUP($C11,'109.1.1勞保'!$B$179:$AG$206,D11+2,0)</f>
        <v>2481</v>
      </c>
      <c r="G11" s="225">
        <f>A11-E14</f>
        <v>30063</v>
      </c>
      <c r="H11" s="225">
        <f>A11+F14</f>
        <v>37013</v>
      </c>
      <c r="I11" s="227" t="s">
        <v>58</v>
      </c>
    </row>
    <row r="12" spans="1:11" ht="32.1" customHeight="1">
      <c r="A12" s="221"/>
      <c r="B12" s="124" t="s">
        <v>59</v>
      </c>
      <c r="C12" s="125">
        <f>LOOKUP(A11,'109.1.1勞健保'!$A$5:$A$52,'109.1.1勞健保'!$C$5:$C$52)</f>
        <v>31800</v>
      </c>
      <c r="D12" s="224"/>
      <c r="E12" s="125">
        <f>VLOOKUP($C12,'109.1.1勞健保'!$C$5:$H$52,2,0)</f>
        <v>447</v>
      </c>
      <c r="F12" s="125">
        <f>VLOOKUP($C12,'109.1.1勞健保'!$C$5:$H$52,6,0)</f>
        <v>1414</v>
      </c>
      <c r="G12" s="226"/>
      <c r="H12" s="226"/>
      <c r="I12" s="228"/>
    </row>
    <row r="13" spans="1:11" ht="32.1" customHeight="1">
      <c r="A13" s="221"/>
      <c r="B13" s="124" t="s">
        <v>60</v>
      </c>
      <c r="C13" s="125">
        <f>LOOKUP(A11,'109.1.1勞退'!$J$4:$J$65,'109.1.1勞退'!$K$4:$K$65)</f>
        <v>31800</v>
      </c>
      <c r="D13" s="224"/>
      <c r="E13" s="125">
        <f>ROUND(C13*0%*D11/30,0)</f>
        <v>0</v>
      </c>
      <c r="F13" s="125">
        <f>ROUND(C13*6%*D11/30,0)</f>
        <v>1908</v>
      </c>
      <c r="G13" s="229">
        <f>A11-E11</f>
        <v>30510</v>
      </c>
      <c r="H13" s="229">
        <f>A11+F11+F13</f>
        <v>35599</v>
      </c>
      <c r="I13" s="231" t="s">
        <v>61</v>
      </c>
    </row>
    <row r="14" spans="1:11" ht="24.9" customHeight="1" thickBot="1">
      <c r="A14" s="222"/>
      <c r="B14" s="233" t="s">
        <v>66</v>
      </c>
      <c r="C14" s="234"/>
      <c r="D14" s="235"/>
      <c r="E14" s="132">
        <f>SUM(E11:E13)</f>
        <v>1147</v>
      </c>
      <c r="F14" s="132">
        <f>SUM(F11:F13)</f>
        <v>5803</v>
      </c>
      <c r="G14" s="230"/>
      <c r="H14" s="230"/>
      <c r="I14" s="232"/>
    </row>
    <row r="15" spans="1:11" s="138" customFormat="1" ht="24.9" customHeight="1">
      <c r="A15" s="133" t="s">
        <v>67</v>
      </c>
      <c r="B15" s="134"/>
      <c r="C15" s="134"/>
      <c r="D15" s="134"/>
      <c r="E15" s="134"/>
      <c r="F15" s="135"/>
      <c r="G15" s="135"/>
      <c r="H15" s="136"/>
      <c r="I15" s="136"/>
      <c r="J15" s="137"/>
    </row>
    <row r="16" spans="1:11" s="138" customFormat="1" ht="68.25" customHeight="1">
      <c r="A16" s="219" t="s">
        <v>68</v>
      </c>
      <c r="B16" s="219"/>
      <c r="C16" s="219"/>
      <c r="D16" s="219"/>
      <c r="E16" s="219"/>
      <c r="F16" s="219"/>
      <c r="G16" s="219"/>
      <c r="H16" s="219"/>
      <c r="I16" s="219"/>
      <c r="J16" s="139"/>
      <c r="K16" s="139"/>
    </row>
    <row r="17" spans="1:11" s="138" customFormat="1" ht="34.5" customHeight="1">
      <c r="A17" s="219" t="s">
        <v>69</v>
      </c>
      <c r="B17" s="219"/>
      <c r="C17" s="219"/>
      <c r="D17" s="219"/>
      <c r="E17" s="219"/>
      <c r="F17" s="219"/>
      <c r="G17" s="219"/>
      <c r="H17" s="219"/>
      <c r="I17" s="219"/>
      <c r="J17" s="139"/>
      <c r="K17" s="139"/>
    </row>
  </sheetData>
  <mergeCells count="31">
    <mergeCell ref="A1:I1"/>
    <mergeCell ref="B2:C2"/>
    <mergeCell ref="A3:A6"/>
    <mergeCell ref="D3:D5"/>
    <mergeCell ref="G3:G4"/>
    <mergeCell ref="H3:H4"/>
    <mergeCell ref="I3:I4"/>
    <mergeCell ref="G5:G6"/>
    <mergeCell ref="H5:H6"/>
    <mergeCell ref="I5:I6"/>
    <mergeCell ref="I7:I8"/>
    <mergeCell ref="G9:G10"/>
    <mergeCell ref="H9:H10"/>
    <mergeCell ref="I9:I10"/>
    <mergeCell ref="B10:D10"/>
    <mergeCell ref="B6:D6"/>
    <mergeCell ref="A7:A10"/>
    <mergeCell ref="D7:D9"/>
    <mergeCell ref="G7:G8"/>
    <mergeCell ref="H7:H8"/>
    <mergeCell ref="A16:I16"/>
    <mergeCell ref="A17:I17"/>
    <mergeCell ref="A11:A14"/>
    <mergeCell ref="D11:D13"/>
    <mergeCell ref="G11:G12"/>
    <mergeCell ref="H11:H12"/>
    <mergeCell ref="I11:I12"/>
    <mergeCell ref="G13:G14"/>
    <mergeCell ref="H13:H14"/>
    <mergeCell ref="I13:I14"/>
    <mergeCell ref="B14:D14"/>
  </mergeCells>
  <phoneticPr fontId="4" type="noConversion"/>
  <printOptions horizontalCentered="1"/>
  <pageMargins left="0.3" right="0.23" top="0.28000000000000003" bottom="0.19685039370078741" header="0.17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zoomScaleSheetLayoutView="100" workbookViewId="0">
      <selection activeCell="F14" sqref="F14"/>
    </sheetView>
  </sheetViews>
  <sheetFormatPr defaultRowHeight="16.2"/>
  <cols>
    <col min="1" max="1" width="12.6640625" style="140" customWidth="1"/>
    <col min="2" max="2" width="6.6640625" style="140" customWidth="1"/>
    <col min="3" max="3" width="9.6640625" style="140" customWidth="1"/>
    <col min="4" max="4" width="6.6640625" style="140" customWidth="1"/>
    <col min="5" max="6" width="11.109375" customWidth="1"/>
    <col min="7" max="8" width="9.6640625" style="140" customWidth="1"/>
    <col min="9" max="9" width="23.6640625" style="140" customWidth="1"/>
  </cols>
  <sheetData>
    <row r="1" spans="1:10" s="118" customFormat="1" ht="37.5" customHeight="1" thickBot="1">
      <c r="A1" s="245" t="s">
        <v>70</v>
      </c>
      <c r="B1" s="245"/>
      <c r="C1" s="245"/>
      <c r="D1" s="245"/>
      <c r="E1" s="245"/>
      <c r="F1" s="245"/>
      <c r="G1" s="245"/>
      <c r="H1" s="245"/>
      <c r="I1" s="245"/>
      <c r="J1" s="117"/>
    </row>
    <row r="2" spans="1:10" ht="57.6">
      <c r="A2" s="141" t="s">
        <v>71</v>
      </c>
      <c r="B2" s="246" t="s">
        <v>72</v>
      </c>
      <c r="C2" s="247"/>
      <c r="D2" s="120" t="s">
        <v>73</v>
      </c>
      <c r="E2" s="121" t="s">
        <v>74</v>
      </c>
      <c r="F2" s="121" t="s">
        <v>75</v>
      </c>
      <c r="G2" s="121" t="s">
        <v>76</v>
      </c>
      <c r="H2" s="122" t="s">
        <v>77</v>
      </c>
      <c r="I2" s="123" t="s">
        <v>78</v>
      </c>
    </row>
    <row r="3" spans="1:10" hidden="1">
      <c r="A3" s="142"/>
      <c r="B3" s="143" t="s">
        <v>79</v>
      </c>
      <c r="C3" s="143" t="s">
        <v>80</v>
      </c>
      <c r="D3" s="144"/>
      <c r="E3" s="145"/>
      <c r="F3" s="145"/>
      <c r="G3" s="145"/>
      <c r="H3" s="146"/>
      <c r="I3" s="147"/>
    </row>
    <row r="4" spans="1:10" ht="32.1" customHeight="1">
      <c r="A4" s="248">
        <f>150*8</f>
        <v>1200</v>
      </c>
      <c r="B4" s="124" t="s">
        <v>81</v>
      </c>
      <c r="C4" s="125">
        <f>LOOKUP(A4*30,'109.1.1勞保'!$A$148:$A$175,'109.1.1勞保'!$B$148:$B$175)</f>
        <v>36300</v>
      </c>
      <c r="D4" s="249">
        <v>2</v>
      </c>
      <c r="E4" s="125">
        <f>VLOOKUP($C4,'109.1.1勞保'!$B$148:$AG$175,D4+2,0)</f>
        <v>53</v>
      </c>
      <c r="F4" s="125">
        <f>VLOOKUP($C4,'109.1.1勞保'!$B$179:$AG$206,D4+2,0)</f>
        <v>188</v>
      </c>
      <c r="G4" s="229">
        <f>A4-E7</f>
        <v>636</v>
      </c>
      <c r="H4" s="229">
        <f>A4+F7</f>
        <v>3147</v>
      </c>
      <c r="I4" s="231" t="s">
        <v>82</v>
      </c>
    </row>
    <row r="5" spans="1:10" ht="32.1" customHeight="1">
      <c r="A5" s="221"/>
      <c r="B5" s="124" t="s">
        <v>83</v>
      </c>
      <c r="C5" s="125">
        <f>LOOKUP(A4*30,'109.1.1勞健保'!$A$5:$A$52,'109.1.1勞健保'!$C$5:$C$52)</f>
        <v>36300</v>
      </c>
      <c r="D5" s="224"/>
      <c r="E5" s="125">
        <f>VLOOKUP($C5,'109.1.1勞健保'!$C$5:$H$52,2,0)</f>
        <v>511</v>
      </c>
      <c r="F5" s="125">
        <f>VLOOKUP($C5,'109.1.1勞健保'!$C$5:$H$52,6,0)</f>
        <v>1614</v>
      </c>
      <c r="G5" s="250"/>
      <c r="H5" s="250"/>
      <c r="I5" s="228"/>
    </row>
    <row r="6" spans="1:10" ht="32.1" customHeight="1">
      <c r="A6" s="221"/>
      <c r="B6" s="124" t="s">
        <v>84</v>
      </c>
      <c r="C6" s="125">
        <f>LOOKUP(A4*30,'109.1.1勞退'!$J$4:$J$65,'109.1.1勞退'!$K$4:$K$65)</f>
        <v>36300</v>
      </c>
      <c r="D6" s="251"/>
      <c r="E6" s="125">
        <f>ROUND(C6*0%*D4/30,0)</f>
        <v>0</v>
      </c>
      <c r="F6" s="125">
        <f>ROUND(C6*6%*D4/30,0)</f>
        <v>145</v>
      </c>
      <c r="G6" s="229">
        <f>A4-(E7-E5)</f>
        <v>1147</v>
      </c>
      <c r="H6" s="229">
        <f>A4+(F7-F5)</f>
        <v>1533</v>
      </c>
      <c r="I6" s="231" t="s">
        <v>85</v>
      </c>
    </row>
    <row r="7" spans="1:10" ht="24.9" customHeight="1" thickBot="1">
      <c r="A7" s="221"/>
      <c r="B7" s="236" t="s">
        <v>86</v>
      </c>
      <c r="C7" s="237"/>
      <c r="D7" s="238"/>
      <c r="E7" s="128">
        <f>SUM(E4:E6)</f>
        <v>564</v>
      </c>
      <c r="F7" s="128">
        <f>SUM(F4:F6)</f>
        <v>1947</v>
      </c>
      <c r="G7" s="250"/>
      <c r="H7" s="250"/>
      <c r="I7" s="228"/>
    </row>
    <row r="8" spans="1:10" ht="32.1" customHeight="1" thickTop="1">
      <c r="A8" s="220">
        <v>1200</v>
      </c>
      <c r="B8" s="129" t="s">
        <v>87</v>
      </c>
      <c r="C8" s="130">
        <f>LOOKUP(A8*30,'109.1.1勞保'!$A$148:$A$175,'109.1.1勞保'!$B$148:$B$175)</f>
        <v>36300</v>
      </c>
      <c r="D8" s="223">
        <v>2</v>
      </c>
      <c r="E8" s="182">
        <f>VLOOKUP($C8,'109.1.1勞保'!$B$148:$AG$175,D8+2,0)</f>
        <v>53</v>
      </c>
      <c r="F8" s="182">
        <f>VLOOKUP($C8,'109.1.1勞保'!$B$179:$AG$206,D8+2,0)</f>
        <v>188</v>
      </c>
      <c r="G8" s="225">
        <f>A8-E11</f>
        <v>636</v>
      </c>
      <c r="H8" s="225">
        <f>A8+F11</f>
        <v>3147</v>
      </c>
      <c r="I8" s="227" t="s">
        <v>88</v>
      </c>
    </row>
    <row r="9" spans="1:10" ht="32.1" customHeight="1">
      <c r="A9" s="221"/>
      <c r="B9" s="124" t="s">
        <v>83</v>
      </c>
      <c r="C9" s="125">
        <f>LOOKUP(A8*30,'109.1.1勞健保'!$A$5:$A$52,'109.1.1勞健保'!$C$5:$C$52)</f>
        <v>36300</v>
      </c>
      <c r="D9" s="224"/>
      <c r="E9" s="125">
        <f>VLOOKUP($C9,'109.1.1勞健保'!$C$5:$H$52,2,0)</f>
        <v>511</v>
      </c>
      <c r="F9" s="125">
        <f>VLOOKUP($C9,'109.1.1勞健保'!$C$5:$H$52,6,0)</f>
        <v>1614</v>
      </c>
      <c r="G9" s="250"/>
      <c r="H9" s="250"/>
      <c r="I9" s="228"/>
    </row>
    <row r="10" spans="1:10" ht="32.1" customHeight="1">
      <c r="A10" s="221"/>
      <c r="B10" s="124" t="s">
        <v>60</v>
      </c>
      <c r="C10" s="125">
        <f>LOOKUP(A8*30,'109.1.1勞退'!$J$4:$J$65,'109.1.1勞退'!$K$4:$K$65)</f>
        <v>36300</v>
      </c>
      <c r="D10" s="251"/>
      <c r="E10" s="125">
        <f>ROUND(C10*0%*D8/30,0)</f>
        <v>0</v>
      </c>
      <c r="F10" s="125">
        <f>ROUND(C10*6%*D8/30,0)</f>
        <v>145</v>
      </c>
      <c r="G10" s="229">
        <f>A8-(E11-E9)</f>
        <v>1147</v>
      </c>
      <c r="H10" s="229">
        <f>A8+(F11-F9)</f>
        <v>1533</v>
      </c>
      <c r="I10" s="231" t="s">
        <v>89</v>
      </c>
    </row>
    <row r="11" spans="1:10" ht="24.9" customHeight="1" thickBot="1">
      <c r="A11" s="239"/>
      <c r="B11" s="242" t="s">
        <v>65</v>
      </c>
      <c r="C11" s="243"/>
      <c r="D11" s="244"/>
      <c r="E11" s="131">
        <f>SUM(E8:E10)</f>
        <v>564</v>
      </c>
      <c r="F11" s="131">
        <f>SUM(F8:F10)</f>
        <v>1947</v>
      </c>
      <c r="G11" s="240"/>
      <c r="H11" s="240"/>
      <c r="I11" s="241"/>
    </row>
    <row r="12" spans="1:10" ht="32.1" customHeight="1" thickTop="1">
      <c r="A12" s="248">
        <f>150*8</f>
        <v>1200</v>
      </c>
      <c r="B12" s="148" t="s">
        <v>90</v>
      </c>
      <c r="C12" s="149">
        <f>LOOKUP(A12*30,'109.1.1勞保'!$A$148:$A$175,'109.1.1勞保'!$B$148:$B$175)</f>
        <v>36300</v>
      </c>
      <c r="D12" s="224">
        <v>2</v>
      </c>
      <c r="E12" s="125">
        <f>VLOOKUP($C12,'109.1.1勞保'!$B$148:$AG$175,D12+2,0)</f>
        <v>53</v>
      </c>
      <c r="F12" s="125">
        <f>VLOOKUP($C12,'109.1.1勞保'!$B$179:$AG$206,D12+2,0)</f>
        <v>188</v>
      </c>
      <c r="G12" s="250">
        <f>A12-E15</f>
        <v>636</v>
      </c>
      <c r="H12" s="250">
        <f>A12+F15</f>
        <v>3147</v>
      </c>
      <c r="I12" s="228" t="s">
        <v>63</v>
      </c>
    </row>
    <row r="13" spans="1:10" ht="32.1" customHeight="1">
      <c r="A13" s="221"/>
      <c r="B13" s="124" t="s">
        <v>91</v>
      </c>
      <c r="C13" s="125">
        <f>LOOKUP(A12*30,'109.1.1勞健保'!$A$5:$A$52,'109.1.1勞健保'!$C$5:$C$52)</f>
        <v>36300</v>
      </c>
      <c r="D13" s="224"/>
      <c r="E13" s="125">
        <f>VLOOKUP($C13,'109.1.1勞健保'!$C$5:$H$52,2,0)</f>
        <v>511</v>
      </c>
      <c r="F13" s="125">
        <f>VLOOKUP($C13,'109.1.1勞健保'!$C$5:$H$52,6,0)</f>
        <v>1614</v>
      </c>
      <c r="G13" s="250"/>
      <c r="H13" s="250"/>
      <c r="I13" s="228"/>
    </row>
    <row r="14" spans="1:10" ht="32.1" customHeight="1">
      <c r="A14" s="221"/>
      <c r="B14" s="124" t="s">
        <v>60</v>
      </c>
      <c r="C14" s="125">
        <f>LOOKUP(A12*30,'109.1.1勞退'!$J$4:$J$65,'109.1.1勞退'!$K$4:$K$65)</f>
        <v>36300</v>
      </c>
      <c r="D14" s="251"/>
      <c r="E14" s="125">
        <f>ROUND(C14*0%*D12/30,0)</f>
        <v>0</v>
      </c>
      <c r="F14" s="125">
        <f>ROUND(C14*6%*D12/30,0)</f>
        <v>145</v>
      </c>
      <c r="G14" s="229">
        <f>A12-(E15-E13)</f>
        <v>1147</v>
      </c>
      <c r="H14" s="229">
        <f>A12+(F15-F13)</f>
        <v>1533</v>
      </c>
      <c r="I14" s="231" t="s">
        <v>92</v>
      </c>
    </row>
    <row r="15" spans="1:10" ht="24.9" customHeight="1" thickBot="1">
      <c r="A15" s="222"/>
      <c r="B15" s="233" t="s">
        <v>65</v>
      </c>
      <c r="C15" s="234"/>
      <c r="D15" s="235"/>
      <c r="E15" s="132">
        <f>SUM(E12:E14)</f>
        <v>564</v>
      </c>
      <c r="F15" s="132">
        <f>SUM(F12:F14)</f>
        <v>1947</v>
      </c>
      <c r="G15" s="252"/>
      <c r="H15" s="252"/>
      <c r="I15" s="253"/>
    </row>
    <row r="16" spans="1:10" s="138" customFormat="1" ht="24.9" customHeight="1">
      <c r="A16" s="133" t="s">
        <v>93</v>
      </c>
      <c r="B16" s="134"/>
      <c r="C16" s="134"/>
      <c r="D16" s="134"/>
      <c r="E16" s="135"/>
      <c r="F16" s="135"/>
      <c r="G16" s="136"/>
      <c r="H16" s="136"/>
      <c r="I16" s="137"/>
    </row>
    <row r="17" spans="1:10" s="138" customFormat="1" ht="68.25" customHeight="1">
      <c r="A17" s="219" t="s">
        <v>94</v>
      </c>
      <c r="B17" s="219"/>
      <c r="C17" s="219"/>
      <c r="D17" s="219"/>
      <c r="E17" s="219"/>
      <c r="F17" s="219"/>
      <c r="G17" s="219"/>
      <c r="H17" s="219"/>
      <c r="I17" s="219"/>
      <c r="J17" s="139"/>
    </row>
    <row r="18" spans="1:10" s="138" customFormat="1" ht="34.5" customHeight="1">
      <c r="A18" s="219" t="s">
        <v>95</v>
      </c>
      <c r="B18" s="219"/>
      <c r="C18" s="219"/>
      <c r="D18" s="219"/>
      <c r="E18" s="219"/>
      <c r="F18" s="219"/>
      <c r="G18" s="219"/>
      <c r="H18" s="219"/>
      <c r="I18" s="219"/>
      <c r="J18" s="139"/>
    </row>
    <row r="19" spans="1:10">
      <c r="A19" s="150"/>
    </row>
  </sheetData>
  <mergeCells count="31">
    <mergeCell ref="A1:I1"/>
    <mergeCell ref="B2:C2"/>
    <mergeCell ref="A4:A7"/>
    <mergeCell ref="D4:D6"/>
    <mergeCell ref="G4:G5"/>
    <mergeCell ref="H4:H5"/>
    <mergeCell ref="I4:I5"/>
    <mergeCell ref="G6:G7"/>
    <mergeCell ref="H6:H7"/>
    <mergeCell ref="I6:I7"/>
    <mergeCell ref="I8:I9"/>
    <mergeCell ref="G10:G11"/>
    <mergeCell ref="H10:H11"/>
    <mergeCell ref="I10:I11"/>
    <mergeCell ref="B11:D11"/>
    <mergeCell ref="B7:D7"/>
    <mergeCell ref="A8:A11"/>
    <mergeCell ref="D8:D10"/>
    <mergeCell ref="G8:G9"/>
    <mergeCell ref="H8:H9"/>
    <mergeCell ref="A17:I17"/>
    <mergeCell ref="A18:I18"/>
    <mergeCell ref="A12:A15"/>
    <mergeCell ref="D12:D14"/>
    <mergeCell ref="G12:G13"/>
    <mergeCell ref="H12:H13"/>
    <mergeCell ref="I12:I13"/>
    <mergeCell ref="G14:G15"/>
    <mergeCell ref="H14:H15"/>
    <mergeCell ref="I14:I15"/>
    <mergeCell ref="B15:D15"/>
  </mergeCells>
  <phoneticPr fontId="4" type="noConversion"/>
  <printOptions horizontalCentered="1"/>
  <pageMargins left="0.31496062992125984" right="0.23622047244094491" top="0.27559055118110237" bottom="0.19685039370078741" header="0.15748031496062992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109.1.1勞保</vt:lpstr>
      <vt:lpstr>109.1.1勞健保</vt:lpstr>
      <vt:lpstr>109.1.1勞退</vt:lpstr>
      <vt:lpstr>按月投保</vt:lpstr>
      <vt:lpstr>按日投保</vt:lpstr>
      <vt:lpstr>按日投保!Print_Area</vt:lpstr>
      <vt:lpstr>按月投保!Print_Area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whcheng</dc:creator>
  <cp:lastModifiedBy>whcheng</cp:lastModifiedBy>
  <dcterms:created xsi:type="dcterms:W3CDTF">2019-12-09T04:43:08Z</dcterms:created>
  <dcterms:modified xsi:type="dcterms:W3CDTF">2019-12-17T03:37:03Z</dcterms:modified>
</cp:coreProperties>
</file>