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差勤】\1.出勤管理\"/>
    </mc:Choice>
  </mc:AlternateContent>
  <bookViews>
    <workbookView xWindow="0" yWindow="0" windowWidth="28800" windowHeight="11628" firstSheet="1" activeTab="2"/>
  </bookViews>
  <sheets>
    <sheet name="工作表2" sheetId="3" state="hidden" r:id="rId1"/>
    <sheet name="申請書 (範例)" sheetId="10" r:id="rId2"/>
    <sheet name="申請書" sheetId="9" r:id="rId3"/>
    <sheet name="115年度四週變形工時週期表" sheetId="6" r:id="rId4"/>
  </sheets>
  <definedNames>
    <definedName name="_xlnm.Print_Area" localSheetId="3">'115年度四週變形工時週期表'!$A$1:$D$18</definedName>
    <definedName name="_xlnm.Print_Area" localSheetId="2">申請書!$A$1:$H$20</definedName>
    <definedName name="_xlnm.Print_Area" localSheetId="1">'申請書 (範例)'!$A$1:$H$21</definedName>
    <definedName name="工作日">工作表2!$A$3:$A$4</definedName>
    <definedName name="選項">工作表2!$A$2:$A$4</definedName>
  </definedNames>
  <calcPr calcId="162913"/>
</workbook>
</file>

<file path=xl/calcChain.xml><?xml version="1.0" encoding="utf-8"?>
<calcChain xmlns="http://schemas.openxmlformats.org/spreadsheetml/2006/main">
  <c r="B9" i="10" l="1"/>
  <c r="B15" i="10" s="1"/>
  <c r="B13" i="10" l="1"/>
  <c r="C9" i="10"/>
  <c r="B11" i="10"/>
  <c r="B8" i="9"/>
  <c r="B12" i="9" s="1"/>
  <c r="C15" i="10" l="1"/>
  <c r="C11" i="10"/>
  <c r="C13" i="10"/>
  <c r="D9" i="10"/>
  <c r="B10" i="9"/>
  <c r="B14" i="9"/>
  <c r="C8" i="9"/>
  <c r="D15" i="10" l="1"/>
  <c r="D11" i="10"/>
  <c r="D13" i="10"/>
  <c r="E9" i="10"/>
  <c r="C12" i="9"/>
  <c r="D8" i="9"/>
  <c r="C14" i="9"/>
  <c r="C10" i="9"/>
  <c r="E15" i="10" l="1"/>
  <c r="E11" i="10"/>
  <c r="F9" i="10"/>
  <c r="E13" i="10"/>
  <c r="D12" i="9"/>
  <c r="E8" i="9"/>
  <c r="D14" i="9"/>
  <c r="D10" i="9"/>
  <c r="F11" i="10" l="1"/>
  <c r="F13" i="10"/>
  <c r="G9" i="10"/>
  <c r="F15" i="10"/>
  <c r="E14" i="9"/>
  <c r="E12" i="9"/>
  <c r="F8" i="9"/>
  <c r="E10" i="9"/>
  <c r="G11" i="10" l="1"/>
  <c r="G13" i="10"/>
  <c r="H9" i="10"/>
  <c r="G15" i="10"/>
  <c r="F12" i="9"/>
  <c r="F14" i="9"/>
  <c r="F10" i="9"/>
  <c r="G8" i="9"/>
  <c r="H13" i="10" l="1"/>
  <c r="H15" i="10"/>
  <c r="H11" i="10"/>
  <c r="N17" i="10"/>
  <c r="O10" i="10"/>
  <c r="O17" i="10"/>
  <c r="M17" i="10"/>
  <c r="N10" i="10"/>
  <c r="M10" i="10"/>
  <c r="G10" i="9"/>
  <c r="G14" i="9"/>
  <c r="G12" i="9"/>
  <c r="H8" i="9"/>
  <c r="K18" i="10" l="1"/>
  <c r="M13" i="10"/>
  <c r="N13" i="10"/>
  <c r="O13" i="10"/>
  <c r="K17" i="10" s="1"/>
  <c r="M9" i="9"/>
  <c r="M16" i="9"/>
  <c r="H14" i="9"/>
  <c r="H10" i="9"/>
  <c r="O9" i="9" s="1"/>
  <c r="H12" i="9"/>
  <c r="M12" i="9" s="1"/>
  <c r="N12" i="9" l="1"/>
  <c r="O12" i="9"/>
  <c r="K16" i="9" s="1"/>
  <c r="N16" i="9"/>
  <c r="N9" i="9"/>
  <c r="O16" i="9"/>
  <c r="K17" i="9" l="1"/>
</calcChain>
</file>

<file path=xl/comments1.xml><?xml version="1.0" encoding="utf-8"?>
<comments xmlns="http://schemas.openxmlformats.org/spreadsheetml/2006/main">
  <authors>
    <author>User</author>
  </authors>
  <commentList>
    <comment ref="C3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請點選▼(下拉式選單)，點選您的單位
如右圖所示</t>
        </r>
      </text>
    </comment>
    <comment ref="C6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步驟2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微軟正黑體"/>
            <family val="2"/>
            <charset val="136"/>
          </rPr>
          <t>下拉式選單</t>
        </r>
        <r>
          <rPr>
            <sz val="12"/>
            <color indexed="81"/>
            <rFont val="Tahoma"/>
            <family val="2"/>
          </rPr>
          <t>)</t>
        </r>
        <r>
          <rPr>
            <sz val="12"/>
            <color indexed="81"/>
            <rFont val="微軟正黑體"/>
            <family val="2"/>
            <charset val="136"/>
          </rPr>
          <t xml:space="preserve">，請依您的調移工作日，擇定實施起迄期間
</t>
        </r>
        <r>
          <rPr>
            <b/>
            <u/>
            <sz val="12"/>
            <color indexed="81"/>
            <rFont val="微軟正黑體"/>
            <family val="2"/>
            <charset val="136"/>
          </rPr>
          <t>(調移工作日須於實施起迄期間內)</t>
        </r>
      </text>
    </comment>
    <comment ref="H10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步驟3</t>
        </r>
        <r>
          <rPr>
            <sz val="9"/>
            <color indexed="81"/>
            <rFont val="微軟正黑體"/>
            <family val="2"/>
            <charset val="136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
(下拉式選單)
確認
工作日
休息日
例假日
如下圖
所示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請點選▼(下拉式選單)，點選您的單位
如右圖所示</t>
        </r>
      </text>
    </comment>
    <comment ref="C5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步驟2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微軟正黑體"/>
            <family val="2"/>
            <charset val="136"/>
          </rPr>
          <t>下拉式選單</t>
        </r>
        <r>
          <rPr>
            <sz val="12"/>
            <color indexed="81"/>
            <rFont val="Tahoma"/>
            <family val="2"/>
          </rPr>
          <t>)</t>
        </r>
        <r>
          <rPr>
            <sz val="12"/>
            <color indexed="81"/>
            <rFont val="微軟正黑體"/>
            <family val="2"/>
            <charset val="136"/>
          </rPr>
          <t xml:space="preserve">，請依您的調移工作日，擇定實施起迄期間
</t>
        </r>
        <r>
          <rPr>
            <b/>
            <u/>
            <sz val="12"/>
            <color indexed="81"/>
            <rFont val="微軟正黑體"/>
            <family val="2"/>
            <charset val="136"/>
          </rPr>
          <t>(調移工作日須於實施起迄期間內)</t>
        </r>
      </text>
    </comment>
    <comment ref="H9" authorId="0" shapeId="0">
      <text>
        <r>
          <rPr>
            <b/>
            <sz val="18"/>
            <color indexed="10"/>
            <rFont val="微軟正黑體"/>
            <family val="2"/>
            <charset val="136"/>
          </rPr>
          <t>步驟3</t>
        </r>
        <r>
          <rPr>
            <sz val="9"/>
            <color indexed="81"/>
            <rFont val="微軟正黑體"/>
            <family val="2"/>
            <charset val="136"/>
          </rPr>
          <t xml:space="preserve">
</t>
        </r>
        <r>
          <rPr>
            <sz val="12"/>
            <color indexed="81"/>
            <rFont val="微軟正黑體"/>
            <family val="2"/>
            <charset val="136"/>
          </rPr>
          <t>請點選▼
(下拉式選單)
確認
工作日
休息日
例假日
如下圖
所示</t>
        </r>
      </text>
    </comment>
  </commentList>
</comments>
</file>

<file path=xl/sharedStrings.xml><?xml version="1.0" encoding="utf-8"?>
<sst xmlns="http://schemas.openxmlformats.org/spreadsheetml/2006/main" count="244" uniqueCount="145">
  <si>
    <t>單　　　　位</t>
  </si>
  <si>
    <t>人事室</t>
  </si>
  <si>
    <t>姓　　　　名</t>
  </si>
  <si>
    <t>職稱</t>
  </si>
  <si>
    <t>事　　　　由</t>
  </si>
  <si>
    <t>實施起訖期間</t>
  </si>
  <si>
    <t>星 期</t>
  </si>
  <si>
    <t>一</t>
  </si>
  <si>
    <t>二</t>
  </si>
  <si>
    <t>三</t>
  </si>
  <si>
    <t>四</t>
  </si>
  <si>
    <t>五</t>
  </si>
  <si>
    <t>六</t>
  </si>
  <si>
    <t>日</t>
  </si>
  <si>
    <t>第1週</t>
  </si>
  <si>
    <t>工作日</t>
  </si>
  <si>
    <t>休息日</t>
  </si>
  <si>
    <t>例假日</t>
  </si>
  <si>
    <t>第2週</t>
  </si>
  <si>
    <t>第3週</t>
  </si>
  <si>
    <t>第4週</t>
  </si>
  <si>
    <t>人事收件日</t>
  </si>
  <si>
    <t>備註</t>
  </si>
  <si>
    <t>選項</t>
  </si>
  <si>
    <t>教務處</t>
  </si>
  <si>
    <t>學務處</t>
  </si>
  <si>
    <t>總務處</t>
  </si>
  <si>
    <t>研發處</t>
  </si>
  <si>
    <t>國際處</t>
  </si>
  <si>
    <t>圖資處</t>
  </si>
  <si>
    <t>進修部</t>
  </si>
  <si>
    <t>秘書室</t>
  </si>
  <si>
    <t>會計室</t>
  </si>
  <si>
    <t>公關中心</t>
  </si>
  <si>
    <t>環安中心</t>
  </si>
  <si>
    <t>工程學院</t>
  </si>
  <si>
    <t>機械系</t>
  </si>
  <si>
    <t>電機系</t>
  </si>
  <si>
    <t>資工系</t>
  </si>
  <si>
    <t>電通系</t>
  </si>
  <si>
    <t>商管學院</t>
  </si>
  <si>
    <t>企管系</t>
  </si>
  <si>
    <t>行銷系</t>
  </si>
  <si>
    <t>數媒系</t>
  </si>
  <si>
    <t>應外系</t>
  </si>
  <si>
    <t>民生學院</t>
  </si>
  <si>
    <t>休閒系</t>
  </si>
  <si>
    <t>餐飲系</t>
  </si>
  <si>
    <t>時尚造型系</t>
  </si>
  <si>
    <t>觀光系</t>
  </si>
  <si>
    <t>演藝系</t>
  </si>
  <si>
    <t>流行音樂系</t>
  </si>
  <si>
    <t>烘焙學程</t>
  </si>
  <si>
    <t>申請人簽章及日期</t>
    <phoneticPr fontId="11" type="noConversion"/>
  </si>
  <si>
    <t>單位主管簽章及日期</t>
    <phoneticPr fontId="11" type="noConversion"/>
  </si>
  <si>
    <t>114/12/29</t>
  </si>
  <si>
    <t>115/01/25</t>
  </si>
  <si>
    <t>115/01/26</t>
  </si>
  <si>
    <t>115/02/22</t>
  </si>
  <si>
    <t>115/02/23</t>
  </si>
  <si>
    <t>115/03/22</t>
  </si>
  <si>
    <t>115/03/23</t>
  </si>
  <si>
    <t>115/04/19</t>
  </si>
  <si>
    <t>115/04/20</t>
  </si>
  <si>
    <t>115/05/17</t>
  </si>
  <si>
    <t>115/05/18</t>
  </si>
  <si>
    <t>115/06/14</t>
  </si>
  <si>
    <t>115/06/15</t>
  </si>
  <si>
    <t>115/07/12</t>
  </si>
  <si>
    <t>115/07/13</t>
  </si>
  <si>
    <t>115/08/09</t>
  </si>
  <si>
    <t>115/08/10</t>
  </si>
  <si>
    <t>115/09/06</t>
  </si>
  <si>
    <t>115/09/07</t>
  </si>
  <si>
    <t>115/10/04</t>
  </si>
  <si>
    <t>115/10/05</t>
  </si>
  <si>
    <t>115/11/01</t>
  </si>
  <si>
    <t>115/11/02</t>
  </si>
  <si>
    <t>115/11/29</t>
  </si>
  <si>
    <t>115/11/30</t>
  </si>
  <si>
    <t>115/12/27</t>
  </si>
  <si>
    <t>115/12/28</t>
  </si>
  <si>
    <t>116/01/24</t>
  </si>
  <si>
    <r>
      <rPr>
        <b/>
        <sz val="16"/>
        <color rgb="FF000000"/>
        <rFont val="標楷體"/>
        <family val="4"/>
        <charset val="136"/>
      </rPr>
      <t>備註</t>
    </r>
  </si>
  <si>
    <r>
      <rPr>
        <sz val="16"/>
        <color rgb="FF000000"/>
        <rFont val="標楷體"/>
        <family val="4"/>
        <charset val="136"/>
      </rPr>
      <t>首週期跨年度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</si>
  <si>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2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</si>
  <si>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3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</si>
  <si>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4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</si>
  <si>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5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</si>
  <si>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6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</si>
  <si>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7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</si>
  <si>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8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</si>
  <si>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9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</si>
  <si>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10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</si>
  <si>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11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</si>
  <si>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12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</si>
  <si>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13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</si>
  <si>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14</t>
    </r>
    <r>
      <rPr>
        <sz val="16"/>
        <color rgb="FF000000"/>
        <rFont val="標楷體"/>
        <family val="4"/>
        <charset val="136"/>
      </rPr>
      <t>週期</t>
    </r>
  </si>
  <si>
    <r>
      <rPr>
        <sz val="16"/>
        <color rgb="FF000000"/>
        <rFont val="標楷體"/>
        <family val="4"/>
        <charset val="136"/>
      </rPr>
      <t>末週期跨年度</t>
    </r>
  </si>
  <si>
    <t>四週變形工時(請調移工作日、休息日或例假日)</t>
    <phoneticPr fontId="11" type="noConversion"/>
  </si>
  <si>
    <t>第2週期:115/01/26-115/02/22</t>
    <phoneticPr fontId="11" type="noConversion"/>
  </si>
  <si>
    <t>第3週期:115/02/23-115/03/22</t>
    <phoneticPr fontId="11" type="noConversion"/>
  </si>
  <si>
    <t>第4週期:115/03/23-115/04/19</t>
    <phoneticPr fontId="11" type="noConversion"/>
  </si>
  <si>
    <t>第5週期:115/04/20-115/05/17</t>
    <phoneticPr fontId="11" type="noConversion"/>
  </si>
  <si>
    <t>第6週期:115/05/18-115/06/14</t>
    <phoneticPr fontId="11" type="noConversion"/>
  </si>
  <si>
    <t>第7週期:115/06/15-115/07/12</t>
    <phoneticPr fontId="11" type="noConversion"/>
  </si>
  <si>
    <t>第8週期:115/07/13-115/08/09</t>
    <phoneticPr fontId="11" type="noConversion"/>
  </si>
  <si>
    <t>第9週期:115/08/10-115/09/06</t>
    <phoneticPr fontId="11" type="noConversion"/>
  </si>
  <si>
    <t>第10週期:115/09/07-115/10/04</t>
    <phoneticPr fontId="11" type="noConversion"/>
  </si>
  <si>
    <t>第11週期:115/10/05-115/11/01</t>
    <phoneticPr fontId="11" type="noConversion"/>
  </si>
  <si>
    <t>第12週期:115/11/02-115/11/29</t>
    <phoneticPr fontId="11" type="noConversion"/>
  </si>
  <si>
    <t>第13週期:115/11/30-115/12/27</t>
    <phoneticPr fontId="11" type="noConversion"/>
  </si>
  <si>
    <t>第14週期:115/12/28-116/01/24</t>
    <phoneticPr fontId="11" type="noConversion"/>
  </si>
  <si>
    <t>臺北城市科技大學行政人員調移工作日申請書(範例)</t>
    <phoneticPr fontId="11" type="noConversion"/>
  </si>
  <si>
    <r>
      <rPr>
        <b/>
        <sz val="14"/>
        <color rgb="FFFF0000"/>
        <rFont val="標楷體"/>
        <family val="4"/>
        <charset val="136"/>
      </rPr>
      <t xml:space="preserve">填寫範例：
</t>
    </r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標楷體"/>
        <family val="4"/>
        <charset val="136"/>
      </rPr>
      <t>為配合</t>
    </r>
    <r>
      <rPr>
        <b/>
        <sz val="14"/>
        <color rgb="FFFF0000"/>
        <rFont val="Times New Roman"/>
        <family val="1"/>
      </rPr>
      <t>115/1/10(</t>
    </r>
    <r>
      <rPr>
        <b/>
        <sz val="14"/>
        <color rgb="FFFF0000"/>
        <rFont val="標楷體"/>
        <family val="4"/>
        <charset val="136"/>
      </rPr>
      <t>六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標楷體"/>
        <family val="4"/>
        <charset val="136"/>
      </rPr>
      <t>有活動到班，調整</t>
    </r>
    <r>
      <rPr>
        <b/>
        <sz val="14"/>
        <color rgb="FFFF0000"/>
        <rFont val="Times New Roman"/>
        <family val="1"/>
      </rPr>
      <t>115/1/10</t>
    </r>
    <r>
      <rPr>
        <b/>
        <sz val="14"/>
        <color rgb="FFFF0000"/>
        <rFont val="標楷體"/>
        <family val="4"/>
        <charset val="136"/>
      </rPr>
      <t xml:space="preserve">為工作日。
</t>
    </r>
    <r>
      <rPr>
        <b/>
        <sz val="14"/>
        <color rgb="FFFF0000"/>
        <rFont val="Times New Roman"/>
        <family val="1"/>
      </rPr>
      <t>2.</t>
    </r>
    <r>
      <rPr>
        <b/>
        <sz val="14"/>
        <color rgb="FFFF0000"/>
        <rFont val="標楷體"/>
        <family val="4"/>
        <charset val="136"/>
      </rPr>
      <t>擇定實施起迄期間為第一週期</t>
    </r>
    <r>
      <rPr>
        <b/>
        <sz val="14"/>
        <color rgb="FFFF0000"/>
        <rFont val="Times New Roman"/>
        <family val="1"/>
      </rPr>
      <t>: 114/12/29-115/1/25</t>
    </r>
    <r>
      <rPr>
        <b/>
        <sz val="14"/>
        <color rgb="FFFF0000"/>
        <rFont val="標楷體"/>
        <family val="4"/>
        <charset val="136"/>
      </rPr>
      <t xml:space="preserve">。
</t>
    </r>
    <r>
      <rPr>
        <b/>
        <sz val="14"/>
        <color rgb="FFFF0000"/>
        <rFont val="Times New Roman"/>
        <family val="1"/>
      </rPr>
      <t>3.</t>
    </r>
    <r>
      <rPr>
        <b/>
        <sz val="14"/>
        <color rgb="FFFF0000"/>
        <rFont val="標楷體"/>
        <family val="4"/>
        <charset val="136"/>
      </rPr>
      <t>將</t>
    </r>
    <r>
      <rPr>
        <b/>
        <sz val="14"/>
        <color rgb="FFFF0000"/>
        <rFont val="Times New Roman"/>
        <family val="1"/>
      </rPr>
      <t>115/1/10(</t>
    </r>
    <r>
      <rPr>
        <b/>
        <sz val="14"/>
        <color rgb="FFFF0000"/>
        <rFont val="標楷體"/>
        <family val="4"/>
        <charset val="136"/>
      </rPr>
      <t>六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標楷體"/>
        <family val="4"/>
        <charset val="136"/>
      </rPr>
      <t>休息日改為工作日，於上述第一週期之週一至五擇定一日工作日改為休息日。</t>
    </r>
    <phoneticPr fontId="11" type="noConversion"/>
  </si>
  <si>
    <t>第1週期:114/12/29-115/01/25</t>
    <phoneticPr fontId="11" type="noConversion"/>
  </si>
  <si>
    <r>
      <rPr>
        <b/>
        <sz val="22"/>
        <color rgb="FF000000"/>
        <rFont val="標楷體"/>
        <family val="4"/>
        <charset val="136"/>
      </rPr>
      <t xml:space="preserve">臺北城市科技大學
</t>
    </r>
    <r>
      <rPr>
        <b/>
        <sz val="22"/>
        <color rgb="FF000000"/>
        <rFont val="Times New Roman"/>
        <family val="1"/>
      </rPr>
      <t>115</t>
    </r>
    <r>
      <rPr>
        <b/>
        <sz val="22"/>
        <color rgb="FF000000"/>
        <rFont val="標楷體"/>
        <family val="4"/>
        <charset val="136"/>
      </rPr>
      <t>年度四週變形工時週期表</t>
    </r>
    <phoneticPr fontId="11" type="noConversion"/>
  </si>
  <si>
    <r>
      <rPr>
        <b/>
        <sz val="16"/>
        <color rgb="FF000000"/>
        <rFont val="標楷體"/>
        <family val="4"/>
        <charset val="136"/>
      </rPr>
      <t xml:space="preserve">週期序號
</t>
    </r>
    <r>
      <rPr>
        <b/>
        <sz val="16"/>
        <color rgb="FF000000"/>
        <rFont val="Times New Roman"/>
        <family val="1"/>
      </rPr>
      <t>(</t>
    </r>
    <r>
      <rPr>
        <b/>
        <sz val="16"/>
        <color rgb="FF000000"/>
        <rFont val="標楷體"/>
        <family val="4"/>
        <charset val="136"/>
      </rPr>
      <t>每四週為一週期</t>
    </r>
    <r>
      <rPr>
        <b/>
        <sz val="16"/>
        <color rgb="FF000000"/>
        <rFont val="Times New Roman"/>
        <family val="1"/>
      </rPr>
      <t>)</t>
    </r>
    <phoneticPr fontId="11" type="noConversion"/>
  </si>
  <si>
    <r>
      <rPr>
        <b/>
        <sz val="16"/>
        <color rgb="FF000000"/>
        <rFont val="標楷體"/>
        <family val="4"/>
        <charset val="136"/>
      </rPr>
      <t>週期起日
（週一）</t>
    </r>
    <phoneticPr fontId="11" type="noConversion"/>
  </si>
  <si>
    <r>
      <rPr>
        <b/>
        <sz val="16"/>
        <color rgb="FF000000"/>
        <rFont val="標楷體"/>
        <family val="4"/>
        <charset val="136"/>
      </rPr>
      <t>週期迄日
（週日）</t>
    </r>
    <phoneticPr fontId="11" type="noConversion"/>
  </si>
  <si>
    <r>
      <rPr>
        <sz val="16"/>
        <color rgb="FF000000"/>
        <rFont val="標楷體"/>
        <family val="4"/>
        <charset val="136"/>
      </rPr>
      <t>第</t>
    </r>
    <r>
      <rPr>
        <sz val="16"/>
        <color rgb="FF000000"/>
        <rFont val="Times New Roman"/>
        <family val="1"/>
      </rPr>
      <t>1</t>
    </r>
    <r>
      <rPr>
        <sz val="16"/>
        <color rgb="FF000000"/>
        <rFont val="標楷體"/>
        <family val="4"/>
        <charset val="136"/>
      </rPr>
      <t>週期</t>
    </r>
    <phoneticPr fontId="11" type="noConversion"/>
  </si>
  <si>
    <r>
      <rPr>
        <sz val="14"/>
        <color rgb="FF000000"/>
        <rFont val="標楷體"/>
        <family val="4"/>
        <charset val="136"/>
      </rPr>
      <t>●各單位如有週六、週日調移工作日之需要時，請於公告週期內調整之。
●休息日調移規則：請於週期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四週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 xml:space="preserve">內改選一天休息日。
</t>
    </r>
    <r>
      <rPr>
        <sz val="14"/>
        <color rgb="FF000000"/>
        <rFont val="Times New Roman"/>
        <family val="1"/>
      </rPr>
      <t xml:space="preserve">  </t>
    </r>
    <r>
      <rPr>
        <u/>
        <sz val="14"/>
        <color rgb="FFFF0000"/>
        <rFont val="Times New Roman"/>
        <family val="1"/>
      </rPr>
      <t xml:space="preserve"> </t>
    </r>
    <r>
      <rPr>
        <u/>
        <sz val="12"/>
        <color rgb="FFFF0000"/>
        <rFont val="Times New Roman"/>
        <family val="1"/>
      </rPr>
      <t xml:space="preserve"> (115/1/24</t>
    </r>
    <r>
      <rPr>
        <u/>
        <sz val="12"/>
        <color rgb="FFFF0000"/>
        <rFont val="標楷體"/>
        <family val="4"/>
        <charset val="136"/>
      </rPr>
      <t>週六改工作日時，於</t>
    </r>
    <r>
      <rPr>
        <u/>
        <sz val="12"/>
        <color rgb="FFFF0000"/>
        <rFont val="Times New Roman"/>
        <family val="1"/>
      </rPr>
      <t>114/12/29-115/1/23</t>
    </r>
    <r>
      <rPr>
        <u/>
        <sz val="12"/>
        <color rgb="FFFF0000"/>
        <rFont val="標楷體"/>
        <family val="4"/>
        <charset val="136"/>
      </rPr>
      <t>期間之週一至週五選一天為休息日</t>
    </r>
    <r>
      <rPr>
        <u/>
        <sz val="12"/>
        <color rgb="FFFF0000"/>
        <rFont val="Times New Roman"/>
        <family val="1"/>
      </rPr>
      <t>)</t>
    </r>
    <r>
      <rPr>
        <sz val="14"/>
        <color rgb="FF000000"/>
        <rFont val="Times New Roman"/>
        <family val="1"/>
      </rPr>
      <t xml:space="preserve">
</t>
    </r>
    <r>
      <rPr>
        <sz val="14"/>
        <color rgb="FF000000"/>
        <rFont val="標楷體"/>
        <family val="4"/>
        <charset val="136"/>
      </rPr>
      <t>●例假日調移規則：請於當週改選一天為例假日或每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 xml:space="preserve">週內選有
　二天例假日。
</t>
    </r>
    <r>
      <rPr>
        <sz val="14"/>
        <color rgb="FF000000"/>
        <rFont val="Times New Roman"/>
        <family val="1"/>
      </rPr>
      <t xml:space="preserve">   </t>
    </r>
    <r>
      <rPr>
        <u/>
        <sz val="12"/>
        <color rgb="FFFF0000"/>
        <rFont val="Times New Roman"/>
        <family val="1"/>
      </rPr>
      <t xml:space="preserve"> (115/1/25</t>
    </r>
    <r>
      <rPr>
        <u/>
        <sz val="12"/>
        <color rgb="FFFF0000"/>
        <rFont val="標楷體"/>
        <family val="4"/>
        <charset val="136"/>
      </rPr>
      <t>週日改工作日時，於</t>
    </r>
    <r>
      <rPr>
        <u/>
        <sz val="12"/>
        <color rgb="FFFF0000"/>
        <rFont val="Times New Roman"/>
        <family val="1"/>
      </rPr>
      <t>115/1/12-115/1/23</t>
    </r>
    <r>
      <rPr>
        <u/>
        <sz val="12"/>
        <color rgb="FFFF0000"/>
        <rFont val="標楷體"/>
        <family val="4"/>
        <charset val="136"/>
      </rPr>
      <t>週一至週五選一天為例假日</t>
    </r>
    <r>
      <rPr>
        <u/>
        <sz val="12"/>
        <color rgb="FFFF0000"/>
        <rFont val="Times New Roman"/>
        <family val="1"/>
      </rPr>
      <t>)</t>
    </r>
    <phoneticPr fontId="11" type="noConversion"/>
  </si>
  <si>
    <t>第1週期:114/12/29-115/01/25</t>
  </si>
  <si>
    <t>「調移規則」提醒！！！</t>
    <phoneticPr fontId="11" type="noConversion"/>
  </si>
  <si>
    <t>休息日</t>
    <phoneticPr fontId="11" type="noConversion"/>
  </si>
  <si>
    <t>例假日</t>
    <phoneticPr fontId="11" type="noConversion"/>
  </si>
  <si>
    <t>工作日</t>
    <phoneticPr fontId="11" type="noConversion"/>
  </si>
  <si>
    <r>
      <rPr>
        <b/>
        <sz val="18"/>
        <rFont val="標楷體"/>
        <family val="4"/>
        <charset val="136"/>
      </rPr>
      <t>檢核「調移規則」</t>
    </r>
    <phoneticPr fontId="11" type="noConversion"/>
  </si>
  <si>
    <r>
      <rPr>
        <b/>
        <sz val="18"/>
        <rFont val="標楷體"/>
        <family val="4"/>
        <charset val="136"/>
      </rPr>
      <t>是否符合規定</t>
    </r>
    <phoneticPr fontId="11" type="noConversion"/>
  </si>
  <si>
    <t>114/12/01</t>
    <phoneticPr fontId="11" type="noConversion"/>
  </si>
  <si>
    <t>114/12/28</t>
    <phoneticPr fontId="11" type="noConversion"/>
  </si>
  <si>
    <r>
      <rPr>
        <sz val="16"/>
        <color rgb="FF000000"/>
        <rFont val="標楷體"/>
        <family val="4"/>
        <charset val="136"/>
      </rPr>
      <t>114年第</t>
    </r>
    <r>
      <rPr>
        <sz val="16"/>
        <color rgb="FF000000"/>
        <rFont val="Times New Roman"/>
        <family val="1"/>
      </rPr>
      <t>14</t>
    </r>
    <r>
      <rPr>
        <sz val="16"/>
        <color rgb="FF000000"/>
        <rFont val="標楷體"/>
        <family val="4"/>
        <charset val="136"/>
      </rPr>
      <t>週期</t>
    </r>
    <phoneticPr fontId="11" type="noConversion"/>
  </si>
  <si>
    <t>114年第14週期:114/12/01-114/12/28</t>
    <phoneticPr fontId="11" type="noConversion"/>
  </si>
  <si>
    <t>國定假日</t>
    <phoneticPr fontId="11" type="noConversion"/>
  </si>
  <si>
    <t>臺北城市科技大學行政人員調移工作日申請書</t>
    <phoneticPr fontId="11" type="noConversion"/>
  </si>
  <si>
    <r>
      <rPr>
        <b/>
        <sz val="16"/>
        <color rgb="FF00B0F0"/>
        <rFont val="標楷體"/>
        <family val="4"/>
        <charset val="136"/>
      </rPr>
      <t>●週六休息日調移為工作日：請於週期(四週)內改選一天休息日。</t>
    </r>
    <r>
      <rPr>
        <b/>
        <sz val="16"/>
        <rFont val="標楷體"/>
        <family val="4"/>
        <charset val="136"/>
      </rPr>
      <t xml:space="preserve">
</t>
    </r>
    <r>
      <rPr>
        <b/>
        <u/>
        <sz val="12"/>
        <rFont val="Times New Roman"/>
        <family val="1"/>
      </rPr>
      <t xml:space="preserve">    (115/1/10</t>
    </r>
    <r>
      <rPr>
        <b/>
        <u/>
        <sz val="12"/>
        <rFont val="標楷體"/>
        <family val="4"/>
        <charset val="136"/>
      </rPr>
      <t>週六改工作日時，於</t>
    </r>
    <r>
      <rPr>
        <b/>
        <u/>
        <sz val="12"/>
        <rFont val="Times New Roman"/>
        <family val="1"/>
      </rPr>
      <t>114/12/29-115/1/23</t>
    </r>
    <r>
      <rPr>
        <b/>
        <u/>
        <sz val="12"/>
        <rFont val="標楷體"/>
        <family val="4"/>
        <charset val="136"/>
      </rPr>
      <t>期間之週一至週五選一天為休息日</t>
    </r>
    <r>
      <rPr>
        <b/>
        <u/>
        <sz val="12"/>
        <rFont val="Times New Roman"/>
        <family val="1"/>
      </rPr>
      <t>)</t>
    </r>
    <r>
      <rPr>
        <b/>
        <sz val="16"/>
        <rFont val="Times New Roman"/>
        <family val="1"/>
      </rPr>
      <t xml:space="preserve">
</t>
    </r>
    <r>
      <rPr>
        <b/>
        <sz val="16"/>
        <color rgb="FFFF0000"/>
        <rFont val="標楷體"/>
        <family val="4"/>
        <charset val="136"/>
      </rPr>
      <t>●週日例假日調移為工作日：請於當週改選一天為例假日
　　　　　　　　　　　　　或每</t>
    </r>
    <r>
      <rPr>
        <b/>
        <sz val="16"/>
        <color rgb="FFFF0000"/>
        <rFont val="Times New Roman"/>
        <family val="1"/>
      </rPr>
      <t>2</t>
    </r>
    <r>
      <rPr>
        <b/>
        <sz val="16"/>
        <color rgb="FFFF0000"/>
        <rFont val="標楷體"/>
        <family val="4"/>
        <charset val="136"/>
      </rPr>
      <t>週內選有二天例假日</t>
    </r>
    <r>
      <rPr>
        <b/>
        <sz val="16"/>
        <rFont val="標楷體"/>
        <family val="4"/>
        <charset val="136"/>
      </rPr>
      <t xml:space="preserve">
</t>
    </r>
    <r>
      <rPr>
        <b/>
        <u/>
        <sz val="16"/>
        <rFont val="Times New Roman"/>
        <family val="1"/>
      </rPr>
      <t xml:space="preserve">   </t>
    </r>
    <r>
      <rPr>
        <b/>
        <u/>
        <sz val="12"/>
        <rFont val="Times New Roman"/>
        <family val="1"/>
      </rPr>
      <t xml:space="preserve"> (115/1/25</t>
    </r>
    <r>
      <rPr>
        <b/>
        <u/>
        <sz val="12"/>
        <rFont val="標楷體"/>
        <family val="4"/>
        <charset val="136"/>
      </rPr>
      <t>週日改工作日時，於</t>
    </r>
    <r>
      <rPr>
        <b/>
        <u/>
        <sz val="12"/>
        <rFont val="Times New Roman"/>
        <family val="1"/>
      </rPr>
      <t>115/1/12-115/1/23</t>
    </r>
    <r>
      <rPr>
        <b/>
        <u/>
        <sz val="12"/>
        <rFont val="標楷體"/>
        <family val="4"/>
        <charset val="136"/>
      </rPr>
      <t>週一至週五選一天為例假日</t>
    </r>
    <r>
      <rPr>
        <b/>
        <u/>
        <sz val="12"/>
        <rFont val="Times New Roman"/>
        <family val="1"/>
      </rPr>
      <t>)</t>
    </r>
    <phoneticPr fontId="11" type="noConversion"/>
  </si>
  <si>
    <r>
      <rPr>
        <b/>
        <sz val="16"/>
        <color rgb="FF00B0F0"/>
        <rFont val="標楷體"/>
        <family val="4"/>
        <charset val="136"/>
      </rPr>
      <t>●週六休息日調移為工作日：請於週期(四週)內改選一天休息日。</t>
    </r>
    <r>
      <rPr>
        <b/>
        <sz val="16"/>
        <rFont val="標楷體"/>
        <family val="4"/>
        <charset val="136"/>
      </rPr>
      <t xml:space="preserve">
</t>
    </r>
    <r>
      <rPr>
        <b/>
        <sz val="16"/>
        <rFont val="Times New Roman"/>
        <family val="1"/>
      </rPr>
      <t xml:space="preserve">
</t>
    </r>
    <r>
      <rPr>
        <b/>
        <sz val="16"/>
        <color rgb="FFFF0000"/>
        <rFont val="標楷體"/>
        <family val="4"/>
        <charset val="136"/>
      </rPr>
      <t>●週日例假日調移為工作日：請於當週改選一天為例假日
　　　　　　　　　　　　　或每</t>
    </r>
    <r>
      <rPr>
        <b/>
        <sz val="16"/>
        <color rgb="FFFF0000"/>
        <rFont val="Times New Roman"/>
        <family val="1"/>
      </rPr>
      <t>2</t>
    </r>
    <r>
      <rPr>
        <b/>
        <sz val="16"/>
        <color rgb="FFFF0000"/>
        <rFont val="標楷體"/>
        <family val="4"/>
        <charset val="136"/>
      </rPr>
      <t>週內選有二天例假日</t>
    </r>
    <r>
      <rPr>
        <b/>
        <sz val="16"/>
        <rFont val="標楷體"/>
        <family val="4"/>
        <charset val="136"/>
      </rPr>
      <t xml:space="preserve">
</t>
    </r>
    <r>
      <rPr>
        <b/>
        <u/>
        <sz val="16"/>
        <rFont val="Times New Roman"/>
        <family val="1"/>
      </rPr>
      <t/>
    </r>
    <phoneticPr fontId="11" type="noConversion"/>
  </si>
  <si>
    <r>
      <rPr>
        <sz val="12"/>
        <color rgb="FF000000"/>
        <rFont val="標楷體"/>
        <family val="4"/>
        <charset val="136"/>
      </rPr>
      <t>一、本申請表依《勞動基準法》第</t>
    </r>
    <r>
      <rPr>
        <sz val="12"/>
        <color rgb="FF000000"/>
        <rFont val="Times New Roman"/>
        <family val="1"/>
      </rPr>
      <t>36</t>
    </r>
    <r>
      <rPr>
        <sz val="12"/>
        <color rgb="FF000000"/>
        <rFont val="標楷體"/>
        <family val="4"/>
        <charset val="136"/>
      </rPr>
      <t>條規定，及本校第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屆第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次勞資會議決議辦理。本校編制內職員比照適用。
二、各單位如因業務需要或參與活動，確有調整工作時間之必要時，應先取得個別勞工同意，調移「休息日」及「例假日」方式辦理。
三、於申請書中擇定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 xml:space="preserve">週變形工時實施起迄期間，其工作日、休息日及例假日出勤規定如下：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每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週內應有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日例假；每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週內休息及例假日合計應有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 xml:space="preserve">日。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</t>
    </r>
    <r>
      <rPr>
        <sz val="12"/>
        <color rgb="FF000000"/>
        <rFont val="Times New Roman"/>
        <family val="1"/>
      </rPr>
      <t>)4</t>
    </r>
    <r>
      <rPr>
        <sz val="12"/>
        <color rgb="FF000000"/>
        <rFont val="標楷體"/>
        <family val="4"/>
        <charset val="136"/>
      </rPr>
      <t>週內正常工時總數不得超過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 xml:space="preserve">小時。例假日不得申請加班。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三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經核准調移休息或例假日後，原工作時間所遺留之業務，請各單位確實落實職務代理安排，以維持業務正常運作。
四、各單位須於</t>
    </r>
    <r>
      <rPr>
        <b/>
        <sz val="12"/>
        <color rgb="FF000000"/>
        <rFont val="標楷體"/>
        <family val="4"/>
        <charset val="136"/>
      </rPr>
      <t>調移發生日</t>
    </r>
    <r>
      <rPr>
        <sz val="12"/>
        <color rgb="FF000000"/>
        <rFont val="標楷體"/>
        <family val="4"/>
        <charset val="136"/>
      </rPr>
      <t>前完成申請書填報，逕送人事室辦理工作時間變更及備查。</t>
    </r>
    <phoneticPr fontId="11" type="noConversion"/>
  </si>
  <si>
    <r>
      <rPr>
        <sz val="16"/>
        <color rgb="FF000000"/>
        <rFont val="標楷體"/>
        <family val="4"/>
        <charset val="136"/>
      </rPr>
      <t>每</t>
    </r>
    <r>
      <rPr>
        <sz val="16"/>
        <color rgb="FF000000"/>
        <rFont val="Times New Roman"/>
        <family val="1"/>
      </rPr>
      <t>4</t>
    </r>
    <r>
      <rPr>
        <sz val="16"/>
        <color rgb="FF000000"/>
        <rFont val="標楷體"/>
        <family val="4"/>
        <charset val="136"/>
      </rPr>
      <t>週內休息及例假日合計應有</t>
    </r>
    <r>
      <rPr>
        <sz val="16"/>
        <color rgb="FF000000"/>
        <rFont val="Times New Roman"/>
        <family val="1"/>
      </rPr>
      <t>8</t>
    </r>
    <r>
      <rPr>
        <sz val="16"/>
        <color rgb="FF000000"/>
        <rFont val="標楷體"/>
        <family val="4"/>
        <charset val="136"/>
      </rPr>
      <t>日</t>
    </r>
    <phoneticPr fontId="11" type="noConversion"/>
  </si>
  <si>
    <r>
      <rPr>
        <sz val="16"/>
        <color rgb="FF000000"/>
        <rFont val="標楷體"/>
        <family val="4"/>
        <charset val="136"/>
      </rPr>
      <t>每</t>
    </r>
    <r>
      <rPr>
        <sz val="16"/>
        <color rgb="FF000000"/>
        <rFont val="Times New Roman"/>
        <family val="1"/>
      </rPr>
      <t>2</t>
    </r>
    <r>
      <rPr>
        <sz val="16"/>
        <color rgb="FF000000"/>
        <rFont val="標楷體"/>
        <family val="4"/>
        <charset val="136"/>
      </rPr>
      <t>週內應有</t>
    </r>
    <r>
      <rPr>
        <sz val="16"/>
        <color rgb="FF000000"/>
        <rFont val="Times New Roman"/>
        <family val="1"/>
      </rPr>
      <t>2</t>
    </r>
    <r>
      <rPr>
        <sz val="16"/>
        <color rgb="FF000000"/>
        <rFont val="標楷體"/>
        <family val="4"/>
        <charset val="136"/>
      </rPr>
      <t>日例假日</t>
    </r>
    <phoneticPr fontId="11" type="noConversion"/>
  </si>
  <si>
    <t>全體休假</t>
  </si>
  <si>
    <t>全體休假</t>
    <phoneticPr fontId="11" type="noConversion"/>
  </si>
  <si>
    <t>全體休假改工作日</t>
  </si>
  <si>
    <t>全體休假改工作日</t>
    <phoneticPr fontId="11" type="noConversion"/>
  </si>
  <si>
    <t>第6週期:115/05/18-115/06/14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</si>
</sst>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"/>
    <numFmt numFmtId="177" formatCode="[$-404]e/m/d;@"/>
    <numFmt numFmtId="178" formatCode="e/m/d"/>
  </numFmts>
  <fonts count="5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2"/>
      <color rgb="FFC65911"/>
      <name val="新細明體"/>
      <family val="1"/>
      <charset val="136"/>
    </font>
    <font>
      <b/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b/>
      <sz val="22"/>
      <color rgb="FF000000"/>
      <name val="Times New Roman"/>
      <family val="1"/>
    </font>
    <font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sz val="16"/>
      <color rgb="FF000000"/>
      <name val="標楷體"/>
      <family val="4"/>
      <charset val="136"/>
    </font>
    <font>
      <sz val="9"/>
      <color indexed="81"/>
      <name val="Tahoma"/>
      <family val="2"/>
    </font>
    <font>
      <sz val="14"/>
      <color rgb="FF000000"/>
      <name val="微軟正黑體"/>
      <family val="2"/>
      <charset val="136"/>
    </font>
    <font>
      <b/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12"/>
      <color indexed="81"/>
      <name val="微軟正黑體"/>
      <family val="2"/>
      <charset val="136"/>
    </font>
    <font>
      <b/>
      <u/>
      <sz val="12"/>
      <color indexed="81"/>
      <name val="微軟正黑體"/>
      <family val="2"/>
      <charset val="136"/>
    </font>
    <font>
      <b/>
      <sz val="14"/>
      <color rgb="FF00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Times New Roman"/>
      <family val="1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u/>
      <sz val="12"/>
      <name val="Times New Roman"/>
      <family val="1"/>
    </font>
    <font>
      <b/>
      <u/>
      <sz val="12"/>
      <name val="標楷體"/>
      <family val="4"/>
      <charset val="136"/>
    </font>
    <font>
      <b/>
      <u/>
      <sz val="16"/>
      <name val="Times New Roman"/>
      <family val="1"/>
    </font>
    <font>
      <b/>
      <sz val="16"/>
      <color rgb="FF00B0F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8"/>
      <name val="標楷體"/>
      <family val="4"/>
      <charset val="136"/>
    </font>
    <font>
      <u/>
      <sz val="14"/>
      <color rgb="FFFF0000"/>
      <name val="Times New Roman"/>
      <family val="1"/>
    </font>
    <font>
      <sz val="18"/>
      <color rgb="FF000000"/>
      <name val="標楷體"/>
      <family val="4"/>
      <charset val="136"/>
    </font>
    <font>
      <b/>
      <sz val="18"/>
      <name val="Times New Roman"/>
      <family val="1"/>
    </font>
    <font>
      <b/>
      <sz val="12"/>
      <color theme="8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2"/>
      <color indexed="81"/>
      <name val="Tahoma"/>
      <family val="2"/>
    </font>
    <font>
      <b/>
      <sz val="18"/>
      <color indexed="10"/>
      <name val="微軟正黑體"/>
      <family val="2"/>
      <charset val="136"/>
    </font>
    <font>
      <sz val="9"/>
      <color indexed="81"/>
      <name val="微軟正黑體"/>
      <family val="2"/>
      <charset val="136"/>
    </font>
    <font>
      <b/>
      <sz val="11"/>
      <color rgb="FF000000"/>
      <name val="標楷體"/>
      <family val="4"/>
      <charset val="136"/>
    </font>
    <font>
      <b/>
      <sz val="12"/>
      <color rgb="FF00B050"/>
      <name val="標楷體"/>
      <family val="4"/>
      <charset val="136"/>
    </font>
    <font>
      <b/>
      <sz val="11"/>
      <color rgb="FF1F4E78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theme="1" tint="0.499984740745262"/>
      </left>
      <right style="thin">
        <color rgb="FF808080"/>
      </right>
      <top style="medium">
        <color theme="1" tint="0.499984740745262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theme="1" tint="0.499984740745262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theme="1" tint="0.499984740745262"/>
      </top>
      <bottom style="thin">
        <color rgb="FF808080"/>
      </bottom>
      <diagonal/>
    </border>
    <border>
      <left style="thin">
        <color rgb="FF808080"/>
      </left>
      <right style="medium">
        <color theme="1" tint="0.499984740745262"/>
      </right>
      <top style="medium">
        <color theme="1" tint="0.499984740745262"/>
      </top>
      <bottom style="thin">
        <color rgb="FF808080"/>
      </bottom>
      <diagonal/>
    </border>
    <border>
      <left style="medium">
        <color theme="1" tint="0.499984740745262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1" tint="0.499984740745262"/>
      </right>
      <top style="thin">
        <color rgb="FF808080"/>
      </top>
      <bottom style="thin">
        <color rgb="FF808080"/>
      </bottom>
      <diagonal/>
    </border>
    <border>
      <left style="medium">
        <color theme="1" tint="0.499984740745262"/>
      </left>
      <right style="medium">
        <color rgb="FF808080"/>
      </right>
      <top style="thin">
        <color rgb="FF808080"/>
      </top>
      <bottom style="medium">
        <color theme="1" tint="0.499984740745262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theme="1" tint="0.499984740745262"/>
      </bottom>
      <diagonal/>
    </border>
    <border>
      <left style="medium">
        <color rgb="FF808080"/>
      </left>
      <right style="medium">
        <color theme="1" tint="0.499984740745262"/>
      </right>
      <top style="thin">
        <color rgb="FF808080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theme="1" tint="0.499984740745262"/>
      </left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rgb="FF808080"/>
      </bottom>
      <diagonal/>
    </border>
    <border>
      <left/>
      <right/>
      <top style="medium">
        <color theme="1" tint="0.499984740745262"/>
      </top>
      <bottom style="thin">
        <color rgb="FF80808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rgb="FF808080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theme="1" tint="0.499984740745262"/>
      </right>
      <top style="thin">
        <color rgb="FF808080"/>
      </top>
      <bottom/>
      <diagonal/>
    </border>
    <border>
      <left style="medium">
        <color theme="1" tint="0.499984740745262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theme="1" tint="0.499984740745262"/>
      </right>
      <top/>
      <bottom style="thin">
        <color rgb="FF808080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 wrapText="1"/>
    </xf>
    <xf numFmtId="0" fontId="13" fillId="0" borderId="0" xfId="0" applyFo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177" fontId="16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quotePrefix="1" applyFont="1">
      <alignment vertical="center"/>
    </xf>
    <xf numFmtId="0" fontId="3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3" borderId="0" xfId="0" quotePrefix="1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40" fillId="0" borderId="0" xfId="0" applyNumberFormat="1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77" fontId="7" fillId="4" borderId="2" xfId="0" quotePrefix="1" applyNumberFormat="1" applyFont="1" applyFill="1" applyBorder="1" applyAlignment="1">
      <alignment horizontal="center" vertical="center" wrapText="1"/>
    </xf>
    <xf numFmtId="177" fontId="7" fillId="4" borderId="9" xfId="0" quotePrefix="1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7" fillId="4" borderId="9" xfId="0" applyNumberFormat="1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176" fontId="45" fillId="0" borderId="22" xfId="0" applyNumberFormat="1" applyFont="1" applyFill="1" applyBorder="1" applyAlignment="1">
      <alignment horizontal="center" vertical="center" wrapText="1"/>
    </xf>
    <xf numFmtId="176" fontId="46" fillId="0" borderId="0" xfId="0" applyNumberFormat="1" applyFont="1" applyAlignment="1">
      <alignment horizontal="center" vertical="center" wrapText="1"/>
    </xf>
    <xf numFmtId="176" fontId="45" fillId="0" borderId="2" xfId="0" applyNumberFormat="1" applyFont="1" applyFill="1" applyBorder="1" applyAlignment="1">
      <alignment horizontal="center" vertical="center" wrapText="1"/>
    </xf>
    <xf numFmtId="176" fontId="47" fillId="0" borderId="2" xfId="0" applyNumberFormat="1" applyFont="1" applyFill="1" applyBorder="1" applyAlignment="1">
      <alignment horizontal="center" vertical="center" wrapText="1"/>
    </xf>
    <xf numFmtId="176" fontId="48" fillId="0" borderId="9" xfId="0" applyNumberFormat="1" applyFont="1" applyFill="1" applyBorder="1" applyAlignment="1">
      <alignment horizontal="center" vertical="center" wrapText="1"/>
    </xf>
    <xf numFmtId="176" fontId="45" fillId="0" borderId="32" xfId="0" applyNumberFormat="1" applyFont="1" applyFill="1" applyBorder="1" applyAlignment="1">
      <alignment horizontal="center" vertical="center" wrapText="1"/>
    </xf>
    <xf numFmtId="176" fontId="45" fillId="0" borderId="25" xfId="0" applyNumberFormat="1" applyFont="1" applyFill="1" applyBorder="1" applyAlignment="1">
      <alignment horizontal="center" vertical="center" wrapText="1"/>
    </xf>
    <xf numFmtId="176" fontId="47" fillId="0" borderId="32" xfId="0" applyNumberFormat="1" applyFont="1" applyFill="1" applyBorder="1" applyAlignment="1">
      <alignment horizontal="center" vertical="center" wrapText="1"/>
    </xf>
    <xf numFmtId="176" fontId="48" fillId="0" borderId="33" xfId="0" applyNumberFormat="1" applyFont="1" applyFill="1" applyBorder="1" applyAlignment="1">
      <alignment horizontal="center" vertical="center" wrapText="1"/>
    </xf>
    <xf numFmtId="176" fontId="49" fillId="0" borderId="0" xfId="0" applyNumberFormat="1" applyFont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vertical="center" wrapText="1"/>
    </xf>
  </cellXfs>
  <cellStyles count="9">
    <cellStyle name="cf1" xfId="1"/>
    <cellStyle name="cf2" xfId="2"/>
    <cellStyle name="cf3" xfId="3"/>
    <cellStyle name="cf4" xfId="4"/>
    <cellStyle name="cf5" xfId="5"/>
    <cellStyle name="cf6" xfId="6"/>
    <cellStyle name="cf7" xfId="7"/>
    <cellStyle name="cf8" xfId="8"/>
    <cellStyle name="一般" xfId="0" builtinId="0" customBuiltin="1"/>
  </cellStyles>
  <dxfs count="44">
    <dxf>
      <font>
        <color auto="1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7" tint="0.79998168889431442"/>
        </patternFill>
      </fill>
    </dxf>
    <dxf>
      <font>
        <color rgb="FF00B050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7" tint="0.79998168889431442"/>
        </patternFill>
      </fill>
    </dxf>
    <dxf>
      <font>
        <color rgb="FF00B050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ont>
        <color rgb="FFFF0000"/>
      </font>
    </dxf>
    <dxf>
      <font>
        <color theme="0"/>
      </font>
      <fill>
        <patternFill>
          <bgColor rgb="FFC0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color rgb="FFFF0000"/>
      </font>
    </dxf>
    <dxf>
      <font>
        <color auto="1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7" tint="0.79998168889431442"/>
        </patternFill>
      </fill>
    </dxf>
    <dxf>
      <font>
        <color rgb="FF00B050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7" tint="0.79998168889431442"/>
        </patternFill>
      </fill>
    </dxf>
    <dxf>
      <font>
        <color rgb="FF00B050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C0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18</xdr:row>
      <xdr:rowOff>228600</xdr:rowOff>
    </xdr:from>
    <xdr:to>
      <xdr:col>9</xdr:col>
      <xdr:colOff>942975</xdr:colOff>
      <xdr:row>20</xdr:row>
      <xdr:rowOff>1400175</xdr:rowOff>
    </xdr:to>
    <xdr:pic>
      <xdr:nvPicPr>
        <xdr:cNvPr id="4" name="圖片 3" descr="C:\Users\User\Desktop\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886700"/>
          <a:ext cx="1771650" cy="1828800"/>
        </a:xfrm>
        <a:prstGeom prst="rect">
          <a:avLst/>
        </a:prstGeom>
        <a:ln w="285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2019300</xdr:colOff>
      <xdr:row>2</xdr:row>
      <xdr:rowOff>47625</xdr:rowOff>
    </xdr:from>
    <xdr:to>
      <xdr:col>19</xdr:col>
      <xdr:colOff>57150</xdr:colOff>
      <xdr:row>4</xdr:row>
      <xdr:rowOff>504825</xdr:rowOff>
    </xdr:to>
    <xdr:pic>
      <xdr:nvPicPr>
        <xdr:cNvPr id="5" name="圖片 4" descr="C:\Users\User\Desktop\未命名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6"/>
        <a:stretch/>
      </xdr:blipFill>
      <xdr:spPr bwMode="auto">
        <a:xfrm>
          <a:off x="9639300" y="1885950"/>
          <a:ext cx="7505700" cy="1333500"/>
        </a:xfrm>
        <a:prstGeom prst="rect">
          <a:avLst/>
        </a:prstGeom>
        <a:ln w="285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1971675</xdr:colOff>
      <xdr:row>0</xdr:row>
      <xdr:rowOff>361950</xdr:rowOff>
    </xdr:from>
    <xdr:to>
      <xdr:col>19</xdr:col>
      <xdr:colOff>9525</xdr:colOff>
      <xdr:row>3</xdr:row>
      <xdr:rowOff>295275</xdr:rowOff>
    </xdr:to>
    <xdr:pic>
      <xdr:nvPicPr>
        <xdr:cNvPr id="2" name="圖片 1" descr="C:\Users\User\Desktop\未命名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6"/>
        <a:stretch/>
      </xdr:blipFill>
      <xdr:spPr bwMode="auto">
        <a:xfrm>
          <a:off x="9591675" y="361950"/>
          <a:ext cx="7505700" cy="1333500"/>
        </a:xfrm>
        <a:prstGeom prst="rect">
          <a:avLst/>
        </a:prstGeom>
        <a:ln w="285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17</xdr:row>
      <xdr:rowOff>171450</xdr:rowOff>
    </xdr:from>
    <xdr:to>
      <xdr:col>9</xdr:col>
      <xdr:colOff>1019175</xdr:colOff>
      <xdr:row>19</xdr:row>
      <xdr:rowOff>1409700</xdr:rowOff>
    </xdr:to>
    <xdr:pic>
      <xdr:nvPicPr>
        <xdr:cNvPr id="4" name="圖片 3" descr="C:\Users\User\Desktop\未命名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6515100"/>
          <a:ext cx="1771650" cy="1828800"/>
        </a:xfrm>
        <a:prstGeom prst="rect">
          <a:avLst/>
        </a:prstGeom>
        <a:ln w="285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7" sqref="A7"/>
    </sheetView>
  </sheetViews>
  <sheetFormatPr defaultColWidth="9" defaultRowHeight="16.2" x14ac:dyDescent="0.3"/>
  <cols>
    <col min="1" max="1" width="12.44140625" style="3" customWidth="1"/>
    <col min="2" max="2" width="9" style="3" customWidth="1"/>
    <col min="3" max="3" width="12.6640625" style="3" customWidth="1"/>
    <col min="4" max="4" width="9" style="3" customWidth="1"/>
    <col min="5" max="5" width="42.88671875" style="3" customWidth="1"/>
    <col min="6" max="6" width="18.77734375" style="3" customWidth="1"/>
    <col min="7" max="16384" width="9" style="3"/>
  </cols>
  <sheetData>
    <row r="1" spans="1:6" ht="18" x14ac:dyDescent="0.3">
      <c r="A1" s="2" t="s">
        <v>23</v>
      </c>
      <c r="C1" s="3" t="s">
        <v>24</v>
      </c>
      <c r="E1" s="14" t="s">
        <v>132</v>
      </c>
      <c r="F1" s="15">
        <v>45992</v>
      </c>
    </row>
    <row r="2" spans="1:6" ht="18" x14ac:dyDescent="0.3">
      <c r="A2" s="4" t="s">
        <v>15</v>
      </c>
      <c r="C2" s="3" t="s">
        <v>25</v>
      </c>
      <c r="E2" s="14" t="s">
        <v>115</v>
      </c>
      <c r="F2" s="15">
        <v>46020</v>
      </c>
    </row>
    <row r="3" spans="1:6" ht="18" x14ac:dyDescent="0.3">
      <c r="A3" s="30" t="s">
        <v>16</v>
      </c>
      <c r="C3" s="3" t="s">
        <v>26</v>
      </c>
      <c r="E3" s="14" t="s">
        <v>100</v>
      </c>
      <c r="F3" s="15">
        <v>46048</v>
      </c>
    </row>
    <row r="4" spans="1:6" ht="18" x14ac:dyDescent="0.3">
      <c r="A4" s="29" t="s">
        <v>17</v>
      </c>
      <c r="C4" s="3" t="s">
        <v>27</v>
      </c>
      <c r="E4" s="14" t="s">
        <v>101</v>
      </c>
      <c r="F4" s="15">
        <v>46076</v>
      </c>
    </row>
    <row r="5" spans="1:6" ht="18" x14ac:dyDescent="0.3">
      <c r="A5" s="29" t="s">
        <v>133</v>
      </c>
      <c r="C5" s="3" t="s">
        <v>28</v>
      </c>
      <c r="E5" s="14" t="s">
        <v>102</v>
      </c>
      <c r="F5" s="15">
        <v>46104</v>
      </c>
    </row>
    <row r="6" spans="1:6" ht="18" x14ac:dyDescent="0.3">
      <c r="A6" s="40" t="s">
        <v>141</v>
      </c>
      <c r="C6" s="3" t="s">
        <v>29</v>
      </c>
      <c r="E6" s="14" t="s">
        <v>103</v>
      </c>
      <c r="F6" s="15">
        <v>46132</v>
      </c>
    </row>
    <row r="7" spans="1:6" ht="32.4" x14ac:dyDescent="0.3">
      <c r="A7" s="48" t="s">
        <v>143</v>
      </c>
      <c r="C7" s="3" t="s">
        <v>30</v>
      </c>
      <c r="E7" s="14" t="s">
        <v>104</v>
      </c>
      <c r="F7" s="15">
        <v>46160</v>
      </c>
    </row>
    <row r="8" spans="1:6" ht="18.75" customHeight="1" x14ac:dyDescent="0.3">
      <c r="C8" s="3" t="s">
        <v>31</v>
      </c>
      <c r="E8" s="14" t="s">
        <v>105</v>
      </c>
      <c r="F8" s="15">
        <v>46188</v>
      </c>
    </row>
    <row r="9" spans="1:6" ht="18.75" customHeight="1" x14ac:dyDescent="0.3">
      <c r="C9" s="3" t="s">
        <v>1</v>
      </c>
      <c r="E9" s="14" t="s">
        <v>106</v>
      </c>
      <c r="F9" s="15">
        <v>46216</v>
      </c>
    </row>
    <row r="10" spans="1:6" ht="18.75" customHeight="1" x14ac:dyDescent="0.3">
      <c r="C10" s="3" t="s">
        <v>32</v>
      </c>
      <c r="E10" s="14" t="s">
        <v>107</v>
      </c>
      <c r="F10" s="15">
        <v>46244</v>
      </c>
    </row>
    <row r="11" spans="1:6" ht="18.75" customHeight="1" x14ac:dyDescent="0.3">
      <c r="C11" s="3" t="s">
        <v>33</v>
      </c>
      <c r="E11" s="14" t="s">
        <v>108</v>
      </c>
      <c r="F11" s="15">
        <v>46272</v>
      </c>
    </row>
    <row r="12" spans="1:6" ht="18.75" customHeight="1" x14ac:dyDescent="0.3">
      <c r="C12" s="3" t="s">
        <v>34</v>
      </c>
      <c r="E12" s="14" t="s">
        <v>109</v>
      </c>
      <c r="F12" s="15">
        <v>46300</v>
      </c>
    </row>
    <row r="13" spans="1:6" ht="18.75" customHeight="1" x14ac:dyDescent="0.3">
      <c r="C13" s="3" t="s">
        <v>35</v>
      </c>
      <c r="E13" s="14" t="s">
        <v>110</v>
      </c>
      <c r="F13" s="15">
        <v>46328</v>
      </c>
    </row>
    <row r="14" spans="1:6" ht="18" x14ac:dyDescent="0.3">
      <c r="C14" s="3" t="s">
        <v>36</v>
      </c>
      <c r="E14" s="14" t="s">
        <v>111</v>
      </c>
      <c r="F14" s="15">
        <v>46356</v>
      </c>
    </row>
    <row r="15" spans="1:6" ht="18" x14ac:dyDescent="0.3">
      <c r="C15" s="3" t="s">
        <v>37</v>
      </c>
      <c r="E15" s="14" t="s">
        <v>112</v>
      </c>
      <c r="F15" s="15">
        <v>46384</v>
      </c>
    </row>
    <row r="16" spans="1:6" x14ac:dyDescent="0.3">
      <c r="C16" s="3" t="s">
        <v>38</v>
      </c>
    </row>
    <row r="17" spans="3:3" x14ac:dyDescent="0.3">
      <c r="C17" s="3" t="s">
        <v>39</v>
      </c>
    </row>
    <row r="18" spans="3:3" x14ac:dyDescent="0.3">
      <c r="C18" s="3" t="s">
        <v>40</v>
      </c>
    </row>
    <row r="19" spans="3:3" x14ac:dyDescent="0.3">
      <c r="C19" s="3" t="s">
        <v>41</v>
      </c>
    </row>
    <row r="20" spans="3:3" x14ac:dyDescent="0.3">
      <c r="C20" s="3" t="s">
        <v>42</v>
      </c>
    </row>
    <row r="21" spans="3:3" x14ac:dyDescent="0.3">
      <c r="C21" s="3" t="s">
        <v>43</v>
      </c>
    </row>
    <row r="22" spans="3:3" x14ac:dyDescent="0.3">
      <c r="C22" s="3" t="s">
        <v>44</v>
      </c>
    </row>
    <row r="23" spans="3:3" x14ac:dyDescent="0.3">
      <c r="C23" s="3" t="s">
        <v>45</v>
      </c>
    </row>
    <row r="24" spans="3:3" x14ac:dyDescent="0.3">
      <c r="C24" s="3" t="s">
        <v>46</v>
      </c>
    </row>
    <row r="25" spans="3:3" x14ac:dyDescent="0.3">
      <c r="C25" s="3" t="s">
        <v>47</v>
      </c>
    </row>
    <row r="26" spans="3:3" x14ac:dyDescent="0.3">
      <c r="C26" s="3" t="s">
        <v>48</v>
      </c>
    </row>
    <row r="27" spans="3:3" x14ac:dyDescent="0.3">
      <c r="C27" s="3" t="s">
        <v>49</v>
      </c>
    </row>
    <row r="28" spans="3:3" x14ac:dyDescent="0.3">
      <c r="C28" s="3" t="s">
        <v>50</v>
      </c>
    </row>
    <row r="29" spans="3:3" x14ac:dyDescent="0.3">
      <c r="C29" s="3" t="s">
        <v>51</v>
      </c>
    </row>
    <row r="30" spans="3:3" x14ac:dyDescent="0.3">
      <c r="C30" s="3" t="s">
        <v>52</v>
      </c>
    </row>
  </sheetData>
  <phoneticPr fontId="11" type="noConversion"/>
  <conditionalFormatting sqref="A7">
    <cfRule type="cellIs" dxfId="43" priority="11" stopIfTrue="1" operator="equal">
      <formula>$A$4</formula>
    </cfRule>
  </conditionalFormatting>
  <conditionalFormatting sqref="B7:H15">
    <cfRule type="cellIs" priority="2" operator="equal">
      <formula>$A$3</formula>
    </cfRule>
  </conditionalFormatting>
  <conditionalFormatting sqref="A6">
    <cfRule type="cellIs" dxfId="42" priority="1" stopIfTrue="1" operator="equal">
      <formula>$A$4</formula>
    </cfRule>
  </conditionalFormatting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GridLines="0" topLeftCell="A4" zoomScaleNormal="100" workbookViewId="0">
      <selection activeCell="F12" sqref="F12"/>
    </sheetView>
  </sheetViews>
  <sheetFormatPr defaultColWidth="9" defaultRowHeight="19.8" x14ac:dyDescent="0.3"/>
  <cols>
    <col min="1" max="1" width="9.21875" style="1" customWidth="1"/>
    <col min="2" max="8" width="11.109375" style="1" customWidth="1"/>
    <col min="9" max="9" width="12.88671875" style="1" customWidth="1"/>
    <col min="10" max="10" width="48.77734375" style="1" customWidth="1"/>
    <col min="11" max="11" width="36" style="1" customWidth="1"/>
    <col min="12" max="12" width="3.44140625" style="1" customWidth="1"/>
    <col min="13" max="15" width="9" style="1" hidden="1" customWidth="1"/>
    <col min="16" max="16384" width="9" style="1"/>
  </cols>
  <sheetData>
    <row r="1" spans="1:17" ht="103.5" customHeight="1" x14ac:dyDescent="0.3">
      <c r="A1" s="64" t="s">
        <v>114</v>
      </c>
      <c r="B1" s="64"/>
      <c r="C1" s="64"/>
      <c r="D1" s="64"/>
      <c r="E1" s="64"/>
      <c r="F1" s="64"/>
      <c r="G1" s="64"/>
      <c r="H1" s="64"/>
      <c r="J1"/>
      <c r="K1" s="18"/>
      <c r="L1" s="18"/>
      <c r="M1" s="18"/>
      <c r="N1" s="18"/>
      <c r="O1" s="18"/>
      <c r="P1" s="18"/>
      <c r="Q1" s="18"/>
    </row>
    <row r="2" spans="1:17" ht="41.25" customHeight="1" thickBot="1" x14ac:dyDescent="0.35">
      <c r="A2" s="65" t="s">
        <v>113</v>
      </c>
      <c r="B2" s="65"/>
      <c r="C2" s="65"/>
      <c r="D2" s="65"/>
      <c r="E2" s="65"/>
      <c r="F2" s="65"/>
      <c r="G2" s="65"/>
      <c r="H2" s="65"/>
      <c r="K2" s="18"/>
      <c r="L2" s="18"/>
      <c r="M2" s="18"/>
      <c r="N2" s="18"/>
      <c r="O2" s="18"/>
      <c r="P2" s="18"/>
      <c r="Q2" s="18"/>
    </row>
    <row r="3" spans="1:17" ht="34.5" customHeight="1" x14ac:dyDescent="0.3">
      <c r="A3" s="69" t="s">
        <v>0</v>
      </c>
      <c r="B3" s="70"/>
      <c r="C3" s="71" t="s">
        <v>1</v>
      </c>
      <c r="D3" s="71"/>
      <c r="E3" s="71"/>
      <c r="F3" s="71"/>
      <c r="G3" s="71"/>
      <c r="H3" s="72"/>
      <c r="K3" s="38"/>
    </row>
    <row r="4" spans="1:17" ht="34.5" customHeight="1" x14ac:dyDescent="0.3">
      <c r="A4" s="52" t="s">
        <v>2</v>
      </c>
      <c r="B4" s="53"/>
      <c r="C4" s="73"/>
      <c r="D4" s="73"/>
      <c r="E4" s="73"/>
      <c r="F4" s="19" t="s">
        <v>3</v>
      </c>
      <c r="G4" s="74"/>
      <c r="H4" s="75"/>
    </row>
    <row r="5" spans="1:17" ht="68.25" customHeight="1" x14ac:dyDescent="0.3">
      <c r="A5" s="52" t="s">
        <v>4</v>
      </c>
      <c r="B5" s="53"/>
      <c r="C5" s="54"/>
      <c r="D5" s="54"/>
      <c r="E5" s="54"/>
      <c r="F5" s="54"/>
      <c r="G5" s="54"/>
      <c r="H5" s="55"/>
    </row>
    <row r="6" spans="1:17" ht="36" customHeight="1" thickBot="1" x14ac:dyDescent="0.35">
      <c r="A6" s="56" t="s">
        <v>5</v>
      </c>
      <c r="B6" s="57"/>
      <c r="C6" s="58" t="s">
        <v>122</v>
      </c>
      <c r="D6" s="59"/>
      <c r="E6" s="59"/>
      <c r="F6" s="59"/>
      <c r="G6" s="59"/>
      <c r="H6" s="60"/>
    </row>
    <row r="7" spans="1:17" ht="21" customHeight="1" x14ac:dyDescent="0.3">
      <c r="A7" s="61" t="s">
        <v>99</v>
      </c>
      <c r="B7" s="62"/>
      <c r="C7" s="62"/>
      <c r="D7" s="62"/>
      <c r="E7" s="62"/>
      <c r="F7" s="62"/>
      <c r="G7" s="62"/>
      <c r="H7" s="63"/>
    </row>
    <row r="8" spans="1:17" ht="24" customHeight="1" x14ac:dyDescent="0.3">
      <c r="A8" s="28" t="s">
        <v>6</v>
      </c>
      <c r="B8" s="31" t="s">
        <v>7</v>
      </c>
      <c r="C8" s="31" t="s">
        <v>8</v>
      </c>
      <c r="D8" s="31" t="s">
        <v>9</v>
      </c>
      <c r="E8" s="31" t="s">
        <v>10</v>
      </c>
      <c r="F8" s="32" t="s">
        <v>11</v>
      </c>
      <c r="G8" s="31" t="s">
        <v>12</v>
      </c>
      <c r="H8" s="33" t="s">
        <v>13</v>
      </c>
    </row>
    <row r="9" spans="1:17" ht="22.5" customHeight="1" x14ac:dyDescent="0.3">
      <c r="A9" s="52" t="s">
        <v>14</v>
      </c>
      <c r="B9" s="34">
        <f>IFERROR(VLOOKUP(C6,工作表2!E:F,2,0),"")</f>
        <v>46020</v>
      </c>
      <c r="C9" s="34">
        <f>IFERROR(DATE(YEAR(B9),MONTH(B9),DAY(B9)+1),"")</f>
        <v>46021</v>
      </c>
      <c r="D9" s="34">
        <f t="shared" ref="D9:H9" si="0">IFERROR(DATE(YEAR(C9),MONTH(C9),DAY(C9)+1),"")</f>
        <v>46022</v>
      </c>
      <c r="E9" s="34">
        <f t="shared" si="0"/>
        <v>46023</v>
      </c>
      <c r="F9" s="34">
        <f t="shared" si="0"/>
        <v>46024</v>
      </c>
      <c r="G9" s="34">
        <f t="shared" si="0"/>
        <v>46025</v>
      </c>
      <c r="H9" s="35">
        <f t="shared" si="0"/>
        <v>46026</v>
      </c>
      <c r="J9" s="66" t="s">
        <v>123</v>
      </c>
      <c r="K9" s="66"/>
      <c r="M9" s="21" t="s">
        <v>126</v>
      </c>
      <c r="N9" s="1" t="s">
        <v>124</v>
      </c>
      <c r="O9" s="1" t="s">
        <v>125</v>
      </c>
    </row>
    <row r="10" spans="1:17" ht="29.25" customHeight="1" x14ac:dyDescent="0.3">
      <c r="A10" s="52"/>
      <c r="B10" s="41" t="s">
        <v>15</v>
      </c>
      <c r="C10" s="41" t="s">
        <v>15</v>
      </c>
      <c r="D10" s="41" t="s">
        <v>15</v>
      </c>
      <c r="E10" s="41" t="s">
        <v>15</v>
      </c>
      <c r="F10" s="39" t="s">
        <v>15</v>
      </c>
      <c r="G10" s="42" t="s">
        <v>16</v>
      </c>
      <c r="H10" s="43" t="s">
        <v>17</v>
      </c>
      <c r="J10" s="67" t="s">
        <v>135</v>
      </c>
      <c r="K10" s="67"/>
      <c r="M10" s="22">
        <f>COUNTIF($B$10:$H$12,M9)</f>
        <v>10</v>
      </c>
      <c r="N10" s="22">
        <f>COUNTIF($B$10:$H$12,N9)</f>
        <v>2</v>
      </c>
      <c r="O10" s="22">
        <f>COUNTIF($B$10:$H$12,O9)</f>
        <v>2</v>
      </c>
    </row>
    <row r="11" spans="1:17" ht="22.5" customHeight="1" x14ac:dyDescent="0.3">
      <c r="A11" s="52" t="s">
        <v>18</v>
      </c>
      <c r="B11" s="36">
        <f>IFERROR(DATE(YEAR(B9),MONTH(B9),DAY(B9)+7),"")</f>
        <v>46027</v>
      </c>
      <c r="C11" s="36">
        <f t="shared" ref="C11:H11" si="1">IFERROR(DATE(YEAR(C9),MONTH(C9),DAY(C9)+7),"")</f>
        <v>46028</v>
      </c>
      <c r="D11" s="36">
        <f t="shared" si="1"/>
        <v>46029</v>
      </c>
      <c r="E11" s="36">
        <f t="shared" si="1"/>
        <v>46030</v>
      </c>
      <c r="F11" s="36">
        <f t="shared" si="1"/>
        <v>46031</v>
      </c>
      <c r="G11" s="36">
        <f t="shared" si="1"/>
        <v>46032</v>
      </c>
      <c r="H11" s="37">
        <f t="shared" si="1"/>
        <v>46033</v>
      </c>
      <c r="J11" s="67"/>
      <c r="K11" s="67"/>
    </row>
    <row r="12" spans="1:17" ht="29.25" customHeight="1" x14ac:dyDescent="0.3">
      <c r="A12" s="52"/>
      <c r="B12" s="41" t="s">
        <v>15</v>
      </c>
      <c r="C12" s="41" t="s">
        <v>15</v>
      </c>
      <c r="D12" s="41" t="s">
        <v>15</v>
      </c>
      <c r="E12" s="41" t="s">
        <v>15</v>
      </c>
      <c r="F12" s="39" t="s">
        <v>15</v>
      </c>
      <c r="G12" s="42" t="s">
        <v>16</v>
      </c>
      <c r="H12" s="43" t="s">
        <v>17</v>
      </c>
      <c r="J12" s="67"/>
      <c r="K12" s="67"/>
      <c r="M12" s="21" t="s">
        <v>126</v>
      </c>
      <c r="N12" s="1" t="s">
        <v>124</v>
      </c>
      <c r="O12" s="1" t="s">
        <v>125</v>
      </c>
    </row>
    <row r="13" spans="1:17" ht="22.5" customHeight="1" x14ac:dyDescent="0.3">
      <c r="A13" s="52" t="s">
        <v>19</v>
      </c>
      <c r="B13" s="36">
        <f>IFERROR(DATE(YEAR(B9),MONTH(B9),DAY(B9)+14),"")</f>
        <v>46034</v>
      </c>
      <c r="C13" s="36">
        <f t="shared" ref="C13:H13" si="2">IFERROR(DATE(YEAR(C9),MONTH(C9),DAY(C9)+14),"")</f>
        <v>46035</v>
      </c>
      <c r="D13" s="36">
        <f t="shared" si="2"/>
        <v>46036</v>
      </c>
      <c r="E13" s="36">
        <f t="shared" si="2"/>
        <v>46037</v>
      </c>
      <c r="F13" s="36">
        <f t="shared" si="2"/>
        <v>46038</v>
      </c>
      <c r="G13" s="36">
        <f t="shared" si="2"/>
        <v>46039</v>
      </c>
      <c r="H13" s="37">
        <f t="shared" si="2"/>
        <v>46040</v>
      </c>
      <c r="J13" s="67"/>
      <c r="K13" s="67"/>
      <c r="M13" s="22">
        <f>COUNTIF($B$13:$H$16,M12)</f>
        <v>7</v>
      </c>
      <c r="N13" s="22">
        <f>COUNTIF($B$13:$H$16,N12)</f>
        <v>2</v>
      </c>
      <c r="O13" s="22">
        <f>COUNTIF($B$13:$H$16,O12)</f>
        <v>2</v>
      </c>
    </row>
    <row r="14" spans="1:17" ht="29.25" customHeight="1" x14ac:dyDescent="0.3">
      <c r="A14" s="52"/>
      <c r="B14" s="41" t="s">
        <v>140</v>
      </c>
      <c r="C14" s="41" t="s">
        <v>15</v>
      </c>
      <c r="D14" s="41" t="s">
        <v>15</v>
      </c>
      <c r="E14" s="41" t="s">
        <v>15</v>
      </c>
      <c r="F14" s="39" t="s">
        <v>142</v>
      </c>
      <c r="G14" s="42" t="s">
        <v>16</v>
      </c>
      <c r="H14" s="43" t="s">
        <v>17</v>
      </c>
      <c r="J14" s="67"/>
      <c r="K14" s="67"/>
    </row>
    <row r="15" spans="1:17" ht="22.5" customHeight="1" x14ac:dyDescent="0.3">
      <c r="A15" s="52" t="s">
        <v>20</v>
      </c>
      <c r="B15" s="36">
        <f>IFERROR(DATE(YEAR(B9),MONTH(B9),DAY(B9)+21),"")</f>
        <v>46041</v>
      </c>
      <c r="C15" s="36">
        <f t="shared" ref="C15:H15" si="3">IFERROR(DATE(YEAR(C9),MONTH(C9),DAY(C9)+21),"")</f>
        <v>46042</v>
      </c>
      <c r="D15" s="36">
        <f t="shared" si="3"/>
        <v>46043</v>
      </c>
      <c r="E15" s="36">
        <f t="shared" si="3"/>
        <v>46044</v>
      </c>
      <c r="F15" s="36">
        <f t="shared" si="3"/>
        <v>46045</v>
      </c>
      <c r="G15" s="36">
        <f t="shared" si="3"/>
        <v>46046</v>
      </c>
      <c r="H15" s="37">
        <f t="shared" si="3"/>
        <v>46047</v>
      </c>
      <c r="J15" s="67"/>
      <c r="K15" s="67"/>
    </row>
    <row r="16" spans="1:17" ht="29.25" customHeight="1" x14ac:dyDescent="0.3">
      <c r="A16" s="68"/>
      <c r="B16" s="44" t="s">
        <v>15</v>
      </c>
      <c r="C16" s="44" t="s">
        <v>15</v>
      </c>
      <c r="D16" s="44" t="s">
        <v>15</v>
      </c>
      <c r="E16" s="44" t="s">
        <v>15</v>
      </c>
      <c r="F16" s="45" t="s">
        <v>140</v>
      </c>
      <c r="G16" s="46" t="s">
        <v>16</v>
      </c>
      <c r="H16" s="47" t="s">
        <v>17</v>
      </c>
      <c r="J16" s="23" t="s">
        <v>127</v>
      </c>
      <c r="K16" s="23" t="s">
        <v>128</v>
      </c>
      <c r="M16" s="21" t="s">
        <v>126</v>
      </c>
      <c r="N16" s="1" t="s">
        <v>124</v>
      </c>
      <c r="O16" s="1" t="s">
        <v>125</v>
      </c>
    </row>
    <row r="17" spans="1:15" ht="30" customHeight="1" x14ac:dyDescent="0.3">
      <c r="A17" s="49" t="s">
        <v>53</v>
      </c>
      <c r="B17" s="50"/>
      <c r="C17" s="50"/>
      <c r="D17" s="50" t="s">
        <v>54</v>
      </c>
      <c r="E17" s="50"/>
      <c r="F17" s="50"/>
      <c r="G17" s="50" t="s">
        <v>21</v>
      </c>
      <c r="H17" s="51"/>
      <c r="J17" s="24" t="s">
        <v>139</v>
      </c>
      <c r="K17" s="27" t="str">
        <f>IF(AND($O$10=2,$O$13=2),"已符合規定!","還差一點，請重新調整")</f>
        <v>已符合規定!</v>
      </c>
      <c r="M17" s="22">
        <f>COUNTIF($B$10:$H$16,M16)</f>
        <v>17</v>
      </c>
      <c r="N17" s="22">
        <f>COUNTIF($B$10:$H$16,N16)</f>
        <v>4</v>
      </c>
      <c r="O17" s="22">
        <f>COUNTIF($B$10:$H$16,O16)</f>
        <v>4</v>
      </c>
    </row>
    <row r="18" spans="1:15" ht="27.75" customHeight="1" x14ac:dyDescent="0.3">
      <c r="A18" s="76"/>
      <c r="B18" s="77"/>
      <c r="C18" s="77"/>
      <c r="D18" s="77"/>
      <c r="E18" s="77"/>
      <c r="F18" s="77"/>
      <c r="G18" s="77"/>
      <c r="H18" s="78"/>
      <c r="J18" s="24" t="s">
        <v>138</v>
      </c>
      <c r="K18" s="27" t="str">
        <f>IF(AND($N$17=4,$O$17=4),"已符合規定!","還差一點，請重新調整")</f>
        <v>已符合規定!</v>
      </c>
    </row>
    <row r="19" spans="1:15" ht="27.75" customHeight="1" x14ac:dyDescent="0.3">
      <c r="A19" s="76"/>
      <c r="B19" s="77"/>
      <c r="C19" s="77"/>
      <c r="D19" s="77"/>
      <c r="E19" s="77"/>
      <c r="F19" s="77"/>
      <c r="G19" s="77"/>
      <c r="H19" s="78"/>
      <c r="J19" s="25"/>
      <c r="K19" s="26"/>
    </row>
    <row r="20" spans="1:15" ht="24" customHeight="1" x14ac:dyDescent="0.3">
      <c r="A20" s="79" t="s">
        <v>22</v>
      </c>
      <c r="B20" s="80"/>
      <c r="C20" s="80"/>
      <c r="D20" s="80"/>
      <c r="E20" s="80"/>
      <c r="F20" s="80"/>
      <c r="G20" s="80"/>
      <c r="H20" s="81"/>
    </row>
    <row r="21" spans="1:15" ht="210.75" customHeight="1" thickBot="1" x14ac:dyDescent="0.35">
      <c r="A21" s="82" t="s">
        <v>137</v>
      </c>
      <c r="B21" s="83"/>
      <c r="C21" s="83"/>
      <c r="D21" s="83"/>
      <c r="E21" s="83"/>
      <c r="F21" s="83"/>
      <c r="G21" s="83"/>
      <c r="H21" s="84"/>
      <c r="J21"/>
    </row>
  </sheetData>
  <mergeCells count="26">
    <mergeCell ref="A18:C19"/>
    <mergeCell ref="D18:F19"/>
    <mergeCell ref="G18:H19"/>
    <mergeCell ref="A20:H20"/>
    <mergeCell ref="A21:H21"/>
    <mergeCell ref="A1:H1"/>
    <mergeCell ref="A2:H2"/>
    <mergeCell ref="J9:K9"/>
    <mergeCell ref="J10:K15"/>
    <mergeCell ref="A11:A12"/>
    <mergeCell ref="A13:A14"/>
    <mergeCell ref="A15:A16"/>
    <mergeCell ref="A3:B3"/>
    <mergeCell ref="C3:H3"/>
    <mergeCell ref="A4:B4"/>
    <mergeCell ref="C4:E4"/>
    <mergeCell ref="G4:H4"/>
    <mergeCell ref="A17:C17"/>
    <mergeCell ref="D17:F17"/>
    <mergeCell ref="G17:H17"/>
    <mergeCell ref="A5:B5"/>
    <mergeCell ref="C5:H5"/>
    <mergeCell ref="A6:B6"/>
    <mergeCell ref="C6:H6"/>
    <mergeCell ref="A7:H7"/>
    <mergeCell ref="A9:A10"/>
  </mergeCells>
  <phoneticPr fontId="11" type="noConversion"/>
  <conditionalFormatting sqref="K17:K19">
    <cfRule type="cellIs" dxfId="41" priority="41" operator="equal">
      <formula>"還差一點，請重新調整"</formula>
    </cfRule>
  </conditionalFormatting>
  <conditionalFormatting sqref="B10:G10 B14:H14 B16:H16 B12:H12">
    <cfRule type="cellIs" dxfId="40" priority="14" stopIfTrue="1" operator="equal">
      <formula>$A$8</formula>
    </cfRule>
  </conditionalFormatting>
  <conditionalFormatting sqref="H10">
    <cfRule type="cellIs" dxfId="39" priority="5" stopIfTrue="1" operator="equal">
      <formula>$A$9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paperSize="9" scale="87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9" operator="equal" id="{C6CECE56-9034-43F8-BD88-CFAF88CE1C55}">
            <xm:f>工作表2!$A$5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40" operator="equal" id="{2536E742-86C3-4D6B-A140-13B9FF9845DB}">
            <xm:f>工作表2!$A$4</xm:f>
            <x14:dxf>
              <fill>
                <patternFill>
                  <bgColor theme="7" tint="0.79998168889431442"/>
                </patternFill>
              </fill>
            </x14:dxf>
          </x14:cfRule>
          <xm:sqref>B8:H8</xm:sqref>
        </x14:conditionalFormatting>
        <x14:conditionalFormatting xmlns:xm="http://schemas.microsoft.com/office/excel/2006/main">
          <x14:cfRule type="cellIs" priority="19" stopIfTrue="1" operator="equal" id="{0761E6C2-38B3-492E-8D7D-6D2FDD9353C2}">
            <xm:f>工作表2!$A$2</xm:f>
            <x14:dxf>
              <font>
                <color rgb="FF000000"/>
              </font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8" stopIfTrue="1" operator="equal" id="{31DCE6C0-271C-4D55-8BBB-4394CF47B607}">
            <xm:f>工作表2!$A$3</xm:f>
            <x14:dxf>
              <font>
                <color rgb="FF0070C0"/>
              </font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7" stopIfTrue="1" operator="equal" id="{D48083DA-3A41-486E-A528-50E86D67D7AE}">
            <xm:f>工作表2!$A$4</xm:f>
            <x14:dxf>
              <font>
                <color rgb="FFFF0000"/>
              </font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6" stopIfTrue="1" operator="equal" id="{7FBDC62B-E9E8-4633-BCCF-84C0E2524724}">
            <xm:f>工作表2!$A$5</xm:f>
            <x14:dxf>
              <font>
                <color rgb="FF000000"/>
              </font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5" stopIfTrue="1" operator="equal" id="{EEC65A77-E2C3-4792-ADCD-6961DDD252D8}">
            <xm:f>工作表2!$A$6</xm:f>
            <x14:dxf>
              <font>
                <color rgb="FF00B050"/>
              </font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3" stopIfTrue="1" operator="equal" id="{59C4F509-3ADF-46B3-A600-51B8EC01745D}">
            <xm:f>工作表2!$A$3</xm:f>
            <x14:dxf>
              <font>
                <color theme="8"/>
              </font>
              <fill>
                <patternFill>
                  <bgColor theme="7" tint="0.79998168889431442"/>
                </patternFill>
              </fill>
            </x14:dxf>
          </x14:cfRule>
          <xm:sqref>B10:G10 B14:H14 B16:H16 B12:H12</xm:sqref>
        </x14:conditionalFormatting>
        <x14:conditionalFormatting xmlns:xm="http://schemas.microsoft.com/office/excel/2006/main">
          <x14:cfRule type="cellIs" priority="11" operator="equal" id="{35171B2A-80DB-4A0C-B987-6393655AE97A}">
            <xm:f>工作表2!$A$5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12" operator="equal" id="{EC7AFE14-19C8-459D-A8F8-9D1A7C10AEFD}">
            <xm:f>工作表2!$A$4</xm:f>
            <x14:dxf>
              <fill>
                <patternFill>
                  <bgColor theme="7" tint="0.79998168889431442"/>
                </patternFill>
              </fill>
            </x14:dxf>
          </x14:cfRule>
          <xm:sqref>B9:H9 B10:G10 B11:H16</xm:sqref>
        </x14:conditionalFormatting>
        <x14:conditionalFormatting xmlns:xm="http://schemas.microsoft.com/office/excel/2006/main">
          <x14:cfRule type="cellIs" priority="10" stopIfTrue="1" operator="equal" id="{62D98513-319C-4153-AA81-88F43C9992E4}">
            <xm:f>工作表2!$A$2</xm:f>
            <x14:dxf>
              <font>
                <color rgb="FF000000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9" stopIfTrue="1" operator="equal" id="{EB487F1B-D910-42CE-AF26-25C1AD60C355}">
            <xm:f>工作表2!$A$3</xm:f>
            <x14:dxf>
              <font>
                <color rgb="FF0070C0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8" stopIfTrue="1" operator="equal" id="{38CD016D-4795-4610-993B-5BB01CC164CF}">
            <xm:f>工作表2!$A$4</xm:f>
            <x14:dxf>
              <font>
                <color rgb="FFFF0000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7" stopIfTrue="1" operator="equal" id="{7C188FC7-3DE9-4C16-AE6D-D76C3E6087D0}">
            <xm:f>工作表2!$A$5</xm:f>
            <x14:dxf>
              <font>
                <color rgb="FF000000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6" stopIfTrue="1" operator="equal" id="{9FC54567-DB67-4D6E-84B3-EDF9D5782CBA}">
            <xm:f>工作表2!$A$6</xm:f>
            <x14:dxf>
              <font>
                <color rgb="FF00B050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4" stopIfTrue="1" operator="equal" id="{B5215AA2-2AF1-4D78-971E-5097ED85D48A}">
            <xm:f>工作表2!$A$3</xm:f>
            <x14:dxf>
              <font>
                <color theme="8"/>
              </font>
              <fill>
                <patternFill>
                  <bgColor theme="7" tint="0.7999816888943144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cellIs" priority="2" operator="equal" id="{CC992493-15E3-4FA8-B9EF-5DEE8058ACD6}">
            <xm:f>工作表2!$A$5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3" operator="equal" id="{23847C2E-0570-4213-9672-5D89B14CA843}">
            <xm:f>工作表2!$A$4</xm:f>
            <x14:dxf>
              <fill>
                <patternFill>
                  <bgColor theme="7" tint="0.7999816888943144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cellIs" priority="1" operator="equal" id="{94131131-C0F6-4C5E-8008-8101D385F7EC}">
            <xm:f>工作表2!$A$7</xm:f>
            <x14:dxf>
              <font>
                <color auto="1"/>
              </font>
            </x14:dxf>
          </x14:cfRule>
          <xm:sqref>B10:H16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工作表2!$C:$C</xm:f>
          </x14:formula1>
          <xm:sqref>C3</xm:sqref>
        </x14:dataValidation>
        <x14:dataValidation type="list" allowBlank="1" showInputMessage="1" showErrorMessage="1">
          <x14:formula1>
            <xm:f>工作表2!$E$1:$E$15</xm:f>
          </x14:formula1>
          <xm:sqref>C6:H6</xm:sqref>
        </x14:dataValidation>
        <x14:dataValidation type="list" allowBlank="1" showInputMessage="1" showErrorMessage="1">
          <x14:formula1>
            <xm:f>工作表2!$A$2:$A$7</xm:f>
          </x14:formula1>
          <xm:sqref>B16:H16 B12:H12 B14:H14 B10:H10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20"/>
  <sheetViews>
    <sheetView showGridLines="0" tabSelected="1" topLeftCell="A4" zoomScaleNormal="100" workbookViewId="0">
      <selection activeCell="C5" sqref="C5:H5"/>
    </sheetView>
  </sheetViews>
  <sheetFormatPr defaultColWidth="9" defaultRowHeight="19.8" x14ac:dyDescent="0.3"/>
  <cols>
    <col min="1" max="1" width="9.21875" style="1" customWidth="1"/>
    <col min="2" max="8" width="11.109375" style="1" customWidth="1"/>
    <col min="9" max="9" width="12.88671875" style="1" customWidth="1"/>
    <col min="10" max="10" width="48.77734375" style="1" customWidth="1"/>
    <col min="11" max="11" width="36" style="1" customWidth="1"/>
    <col min="12" max="12" width="3.44140625" style="1" customWidth="1"/>
    <col min="13" max="15" width="9" style="1" hidden="1" customWidth="1"/>
    <col min="16" max="16384" width="9" style="1"/>
  </cols>
  <sheetData>
    <row r="1" spans="1:15" ht="41.25" customHeight="1" thickBot="1" x14ac:dyDescent="0.35">
      <c r="A1" s="85" t="s">
        <v>134</v>
      </c>
      <c r="B1" s="85"/>
      <c r="C1" s="85"/>
      <c r="D1" s="85"/>
      <c r="E1" s="85"/>
      <c r="F1" s="85"/>
      <c r="G1" s="85"/>
      <c r="H1" s="85"/>
    </row>
    <row r="2" spans="1:15" ht="34.5" customHeight="1" x14ac:dyDescent="0.3">
      <c r="A2" s="69" t="s">
        <v>0</v>
      </c>
      <c r="B2" s="70"/>
      <c r="C2" s="71" t="s">
        <v>1</v>
      </c>
      <c r="D2" s="71"/>
      <c r="E2" s="71"/>
      <c r="F2" s="71"/>
      <c r="G2" s="71"/>
      <c r="H2" s="72"/>
      <c r="K2" s="38"/>
    </row>
    <row r="3" spans="1:15" ht="34.5" customHeight="1" x14ac:dyDescent="0.3">
      <c r="A3" s="52" t="s">
        <v>2</v>
      </c>
      <c r="B3" s="53"/>
      <c r="C3" s="73"/>
      <c r="D3" s="73"/>
      <c r="E3" s="73"/>
      <c r="F3" s="19" t="s">
        <v>3</v>
      </c>
      <c r="G3" s="74"/>
      <c r="H3" s="75"/>
    </row>
    <row r="4" spans="1:15" ht="68.25" customHeight="1" x14ac:dyDescent="0.3">
      <c r="A4" s="52" t="s">
        <v>4</v>
      </c>
      <c r="B4" s="53"/>
      <c r="C4" s="54"/>
      <c r="D4" s="54"/>
      <c r="E4" s="54"/>
      <c r="F4" s="54"/>
      <c r="G4" s="54"/>
      <c r="H4" s="55"/>
    </row>
    <row r="5" spans="1:15" ht="36" customHeight="1" thickBot="1" x14ac:dyDescent="0.35">
      <c r="A5" s="56" t="s">
        <v>5</v>
      </c>
      <c r="B5" s="57"/>
      <c r="C5" s="58" t="s">
        <v>144</v>
      </c>
      <c r="D5" s="59"/>
      <c r="E5" s="59"/>
      <c r="F5" s="59"/>
      <c r="G5" s="59"/>
      <c r="H5" s="60"/>
    </row>
    <row r="6" spans="1:15" ht="21" customHeight="1" x14ac:dyDescent="0.3">
      <c r="A6" s="61" t="s">
        <v>99</v>
      </c>
      <c r="B6" s="62"/>
      <c r="C6" s="62"/>
      <c r="D6" s="62"/>
      <c r="E6" s="62"/>
      <c r="F6" s="62"/>
      <c r="G6" s="62"/>
      <c r="H6" s="63"/>
    </row>
    <row r="7" spans="1:15" ht="24" customHeight="1" x14ac:dyDescent="0.3">
      <c r="A7" s="20" t="s">
        <v>6</v>
      </c>
      <c r="B7" s="31" t="s">
        <v>7</v>
      </c>
      <c r="C7" s="31" t="s">
        <v>8</v>
      </c>
      <c r="D7" s="31" t="s">
        <v>9</v>
      </c>
      <c r="E7" s="31" t="s">
        <v>10</v>
      </c>
      <c r="F7" s="32" t="s">
        <v>11</v>
      </c>
      <c r="G7" s="31" t="s">
        <v>12</v>
      </c>
      <c r="H7" s="33" t="s">
        <v>13</v>
      </c>
    </row>
    <row r="8" spans="1:15" ht="22.5" customHeight="1" x14ac:dyDescent="0.3">
      <c r="A8" s="52" t="s">
        <v>14</v>
      </c>
      <c r="B8" s="34">
        <f>IFERROR(VLOOKUP(C5,工作表2!E:F,2,0),"")</f>
        <v>46160</v>
      </c>
      <c r="C8" s="34">
        <f>IFERROR(DATE(YEAR(B8),MONTH(B8),DAY(B8)+1),"")</f>
        <v>46161</v>
      </c>
      <c r="D8" s="34">
        <f t="shared" ref="D8:H8" si="0">IFERROR(DATE(YEAR(C8),MONTH(C8),DAY(C8)+1),"")</f>
        <v>46162</v>
      </c>
      <c r="E8" s="34">
        <f t="shared" si="0"/>
        <v>46163</v>
      </c>
      <c r="F8" s="34">
        <f t="shared" si="0"/>
        <v>46164</v>
      </c>
      <c r="G8" s="34">
        <f t="shared" si="0"/>
        <v>46165</v>
      </c>
      <c r="H8" s="35">
        <f t="shared" si="0"/>
        <v>46166</v>
      </c>
      <c r="J8" s="66" t="s">
        <v>123</v>
      </c>
      <c r="K8" s="66"/>
      <c r="M8" s="21" t="s">
        <v>126</v>
      </c>
      <c r="N8" s="1" t="s">
        <v>124</v>
      </c>
      <c r="O8" s="1" t="s">
        <v>125</v>
      </c>
    </row>
    <row r="9" spans="1:15" ht="32.25" customHeight="1" x14ac:dyDescent="0.3">
      <c r="A9" s="52"/>
      <c r="B9" s="41" t="s">
        <v>15</v>
      </c>
      <c r="C9" s="41" t="s">
        <v>15</v>
      </c>
      <c r="D9" s="41" t="s">
        <v>15</v>
      </c>
      <c r="E9" s="41" t="s">
        <v>15</v>
      </c>
      <c r="F9" s="39" t="s">
        <v>15</v>
      </c>
      <c r="G9" s="42" t="s">
        <v>16</v>
      </c>
      <c r="H9" s="43" t="s">
        <v>17</v>
      </c>
      <c r="J9" s="67" t="s">
        <v>136</v>
      </c>
      <c r="K9" s="67"/>
      <c r="M9" s="22">
        <f>COUNTIF($B$9:$H$11,M8)</f>
        <v>10</v>
      </c>
      <c r="N9" s="22">
        <f>COUNTIF($B$9:$H$11,N8)</f>
        <v>2</v>
      </c>
      <c r="O9" s="22">
        <f>COUNTIF($B$9:$H$11,O8)</f>
        <v>2</v>
      </c>
    </row>
    <row r="10" spans="1:15" ht="22.5" customHeight="1" x14ac:dyDescent="0.3">
      <c r="A10" s="52" t="s">
        <v>18</v>
      </c>
      <c r="B10" s="36">
        <f>IFERROR(DATE(YEAR(B8),MONTH(B8),DAY(B8)+7),"")</f>
        <v>46167</v>
      </c>
      <c r="C10" s="36">
        <f t="shared" ref="C10:H10" si="1">IFERROR(DATE(YEAR(C8),MONTH(C8),DAY(C8)+7),"")</f>
        <v>46168</v>
      </c>
      <c r="D10" s="36">
        <f t="shared" si="1"/>
        <v>46169</v>
      </c>
      <c r="E10" s="36">
        <f t="shared" si="1"/>
        <v>46170</v>
      </c>
      <c r="F10" s="36">
        <f t="shared" si="1"/>
        <v>46171</v>
      </c>
      <c r="G10" s="36">
        <f t="shared" si="1"/>
        <v>46172</v>
      </c>
      <c r="H10" s="37">
        <f t="shared" si="1"/>
        <v>46173</v>
      </c>
      <c r="J10" s="67"/>
      <c r="K10" s="67"/>
    </row>
    <row r="11" spans="1:15" ht="32.25" customHeight="1" x14ac:dyDescent="0.3">
      <c r="A11" s="52"/>
      <c r="B11" s="41" t="s">
        <v>15</v>
      </c>
      <c r="C11" s="41" t="s">
        <v>15</v>
      </c>
      <c r="D11" s="41" t="s">
        <v>15</v>
      </c>
      <c r="E11" s="41" t="s">
        <v>15</v>
      </c>
      <c r="F11" s="39" t="s">
        <v>15</v>
      </c>
      <c r="G11" s="42" t="s">
        <v>16</v>
      </c>
      <c r="H11" s="43" t="s">
        <v>17</v>
      </c>
      <c r="J11" s="67"/>
      <c r="K11" s="67"/>
      <c r="M11" s="21" t="s">
        <v>126</v>
      </c>
      <c r="N11" s="1" t="s">
        <v>124</v>
      </c>
      <c r="O11" s="1" t="s">
        <v>125</v>
      </c>
    </row>
    <row r="12" spans="1:15" ht="22.5" customHeight="1" x14ac:dyDescent="0.3">
      <c r="A12" s="52" t="s">
        <v>19</v>
      </c>
      <c r="B12" s="36">
        <f>IFERROR(DATE(YEAR(B8),MONTH(B8),DAY(B8)+14),"")</f>
        <v>46174</v>
      </c>
      <c r="C12" s="36">
        <f t="shared" ref="C12:H12" si="2">IFERROR(DATE(YEAR(C8),MONTH(C8),DAY(C8)+14),"")</f>
        <v>46175</v>
      </c>
      <c r="D12" s="36">
        <f t="shared" si="2"/>
        <v>46176</v>
      </c>
      <c r="E12" s="36">
        <f t="shared" si="2"/>
        <v>46177</v>
      </c>
      <c r="F12" s="36">
        <f t="shared" si="2"/>
        <v>46178</v>
      </c>
      <c r="G12" s="36">
        <f t="shared" si="2"/>
        <v>46179</v>
      </c>
      <c r="H12" s="37">
        <f t="shared" si="2"/>
        <v>46180</v>
      </c>
      <c r="J12" s="67"/>
      <c r="K12" s="67"/>
      <c r="M12" s="22">
        <f>COUNTIF($B$12:$H$15,M11)</f>
        <v>10</v>
      </c>
      <c r="N12" s="22">
        <f>COUNTIF($B$12:$H$15,N11)</f>
        <v>2</v>
      </c>
      <c r="O12" s="22">
        <f>COUNTIF($B$12:$H$15,O11)</f>
        <v>2</v>
      </c>
    </row>
    <row r="13" spans="1:15" ht="32.25" customHeight="1" x14ac:dyDescent="0.3">
      <c r="A13" s="52"/>
      <c r="B13" s="41" t="s">
        <v>15</v>
      </c>
      <c r="C13" s="41" t="s">
        <v>15</v>
      </c>
      <c r="D13" s="41" t="s">
        <v>15</v>
      </c>
      <c r="E13" s="41" t="s">
        <v>15</v>
      </c>
      <c r="F13" s="39" t="s">
        <v>15</v>
      </c>
      <c r="G13" s="42" t="s">
        <v>16</v>
      </c>
      <c r="H13" s="43" t="s">
        <v>17</v>
      </c>
      <c r="J13" s="67"/>
      <c r="K13" s="67"/>
    </row>
    <row r="14" spans="1:15" ht="22.5" customHeight="1" x14ac:dyDescent="0.3">
      <c r="A14" s="52" t="s">
        <v>20</v>
      </c>
      <c r="B14" s="36">
        <f>IFERROR(DATE(YEAR(B8),MONTH(B8),DAY(B8)+21),"")</f>
        <v>46181</v>
      </c>
      <c r="C14" s="36">
        <f t="shared" ref="C14:H14" si="3">IFERROR(DATE(YEAR(C8),MONTH(C8),DAY(C8)+21),"")</f>
        <v>46182</v>
      </c>
      <c r="D14" s="36">
        <f t="shared" si="3"/>
        <v>46183</v>
      </c>
      <c r="E14" s="36">
        <f t="shared" si="3"/>
        <v>46184</v>
      </c>
      <c r="F14" s="36">
        <f t="shared" si="3"/>
        <v>46185</v>
      </c>
      <c r="G14" s="36">
        <f t="shared" si="3"/>
        <v>46186</v>
      </c>
      <c r="H14" s="37">
        <f t="shared" si="3"/>
        <v>46187</v>
      </c>
      <c r="J14" s="67"/>
      <c r="K14" s="67"/>
    </row>
    <row r="15" spans="1:15" ht="32.25" customHeight="1" x14ac:dyDescent="0.3">
      <c r="A15" s="68"/>
      <c r="B15" s="44" t="s">
        <v>15</v>
      </c>
      <c r="C15" s="44" t="s">
        <v>15</v>
      </c>
      <c r="D15" s="44" t="s">
        <v>15</v>
      </c>
      <c r="E15" s="44" t="s">
        <v>15</v>
      </c>
      <c r="F15" s="45" t="s">
        <v>15</v>
      </c>
      <c r="G15" s="46" t="s">
        <v>16</v>
      </c>
      <c r="H15" s="47" t="s">
        <v>17</v>
      </c>
      <c r="J15" s="23" t="s">
        <v>127</v>
      </c>
      <c r="K15" s="23" t="s">
        <v>128</v>
      </c>
      <c r="M15" s="21" t="s">
        <v>126</v>
      </c>
      <c r="N15" s="1" t="s">
        <v>124</v>
      </c>
      <c r="O15" s="1" t="s">
        <v>125</v>
      </c>
    </row>
    <row r="16" spans="1:15" ht="30" customHeight="1" x14ac:dyDescent="0.3">
      <c r="A16" s="49" t="s">
        <v>53</v>
      </c>
      <c r="B16" s="50"/>
      <c r="C16" s="50"/>
      <c r="D16" s="50" t="s">
        <v>54</v>
      </c>
      <c r="E16" s="50"/>
      <c r="F16" s="50"/>
      <c r="G16" s="50" t="s">
        <v>21</v>
      </c>
      <c r="H16" s="51"/>
      <c r="J16" s="24" t="s">
        <v>139</v>
      </c>
      <c r="K16" s="27" t="str">
        <f>IF(AND($O$9=2,$O$12=2),"已符合規定!","還差一點，請重新調整")</f>
        <v>已符合規定!</v>
      </c>
      <c r="M16" s="22">
        <f>COUNTIF($B$9:$H$15,M15)</f>
        <v>20</v>
      </c>
      <c r="N16" s="22">
        <f>COUNTIF($B$9:$H$15,N15)</f>
        <v>4</v>
      </c>
      <c r="O16" s="22">
        <f>COUNTIF($B$9:$H$15,O15)</f>
        <v>4</v>
      </c>
    </row>
    <row r="17" spans="1:11" ht="22.5" customHeight="1" x14ac:dyDescent="0.3">
      <c r="A17" s="76"/>
      <c r="B17" s="77"/>
      <c r="C17" s="77"/>
      <c r="D17" s="77"/>
      <c r="E17" s="77"/>
      <c r="F17" s="77"/>
      <c r="G17" s="77"/>
      <c r="H17" s="78"/>
      <c r="J17" s="24" t="s">
        <v>138</v>
      </c>
      <c r="K17" s="27" t="str">
        <f>IF(AND($N$16=4,$O$16=4),"已符合規定!","還差一點，請重新調整")</f>
        <v>已符合規定!</v>
      </c>
    </row>
    <row r="18" spans="1:11" ht="22.5" customHeight="1" x14ac:dyDescent="0.3">
      <c r="A18" s="76"/>
      <c r="B18" s="77"/>
      <c r="C18" s="77"/>
      <c r="D18" s="77"/>
      <c r="E18" s="77"/>
      <c r="F18" s="77"/>
      <c r="G18" s="77"/>
      <c r="H18" s="78"/>
      <c r="J18" s="25"/>
      <c r="K18" s="26"/>
    </row>
    <row r="19" spans="1:11" ht="24" customHeight="1" x14ac:dyDescent="0.3">
      <c r="A19" s="79" t="s">
        <v>22</v>
      </c>
      <c r="B19" s="80"/>
      <c r="C19" s="80"/>
      <c r="D19" s="80"/>
      <c r="E19" s="80"/>
      <c r="F19" s="80"/>
      <c r="G19" s="80"/>
      <c r="H19" s="81"/>
    </row>
    <row r="20" spans="1:11" ht="197.25" customHeight="1" thickBot="1" x14ac:dyDescent="0.35">
      <c r="A20" s="82" t="s">
        <v>137</v>
      </c>
      <c r="B20" s="83"/>
      <c r="C20" s="83"/>
      <c r="D20" s="83"/>
      <c r="E20" s="83"/>
      <c r="F20" s="83"/>
      <c r="G20" s="83"/>
      <c r="H20" s="84"/>
    </row>
  </sheetData>
  <mergeCells count="25">
    <mergeCell ref="G17:H18"/>
    <mergeCell ref="A19:H19"/>
    <mergeCell ref="A20:H20"/>
    <mergeCell ref="J8:K8"/>
    <mergeCell ref="J9:K14"/>
    <mergeCell ref="A17:C18"/>
    <mergeCell ref="D17:F18"/>
    <mergeCell ref="A10:A11"/>
    <mergeCell ref="A12:A13"/>
    <mergeCell ref="A14:A15"/>
    <mergeCell ref="A16:C16"/>
    <mergeCell ref="D16:F16"/>
    <mergeCell ref="G16:H16"/>
    <mergeCell ref="A8:A9"/>
    <mergeCell ref="A4:B4"/>
    <mergeCell ref="C4:H4"/>
    <mergeCell ref="A5:B5"/>
    <mergeCell ref="C5:H5"/>
    <mergeCell ref="A6:H6"/>
    <mergeCell ref="A1:H1"/>
    <mergeCell ref="A2:B2"/>
    <mergeCell ref="C2:H2"/>
    <mergeCell ref="A3:B3"/>
    <mergeCell ref="C3:E3"/>
    <mergeCell ref="G3:H3"/>
  </mergeCells>
  <phoneticPr fontId="11" type="noConversion"/>
  <conditionalFormatting sqref="B9:G9 B13:H13 B15:H15 B11:H11">
    <cfRule type="cellIs" dxfId="19" priority="17" stopIfTrue="1" operator="equal">
      <formula>$A$8</formula>
    </cfRule>
  </conditionalFormatting>
  <conditionalFormatting sqref="K16:K18">
    <cfRule type="cellIs" dxfId="18" priority="15" operator="equal">
      <formula>"還差一點，請重新調整"</formula>
    </cfRule>
  </conditionalFormatting>
  <conditionalFormatting sqref="H9">
    <cfRule type="cellIs" dxfId="17" priority="5" stopIfTrue="1" operator="equal">
      <formula>$A$9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paperSize="9" fitToWidth="0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" stopIfTrue="1" operator="equal" id="{5558772C-CD04-48DD-8C8F-69848E4A0AEA}">
            <xm:f>工作表2!$A$2</xm:f>
            <x14:dxf>
              <font>
                <color rgb="FF000000"/>
              </font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21" stopIfTrue="1" operator="equal" id="{FFF9D92B-0E96-433D-B378-A6B836C9F81D}">
            <xm:f>工作表2!$A$3</xm:f>
            <x14:dxf>
              <font>
                <color rgb="FF0070C0"/>
              </font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20" stopIfTrue="1" operator="equal" id="{CF307CE9-DBF8-47EA-92F4-26960C7F3BC2}">
            <xm:f>工作表2!$A$4</xm:f>
            <x14:dxf>
              <font>
                <color rgb="FFFF0000"/>
              </font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19" stopIfTrue="1" operator="equal" id="{FE62E6A4-230B-4760-B04B-4AEC6195A61E}">
            <xm:f>工作表2!$A$5</xm:f>
            <x14:dxf>
              <font>
                <color rgb="FF000000"/>
              </font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18" stopIfTrue="1" operator="equal" id="{711A2ECE-3876-42A7-B88B-FEC08E699B83}">
            <xm:f>工作表2!$A$6</xm:f>
            <x14:dxf>
              <font>
                <color rgb="FF00B050"/>
              </font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16" stopIfTrue="1" operator="equal" id="{BDDCAAB4-738A-48AF-A2A6-3706B6D9DF9E}">
            <xm:f>工作表2!$A$3</xm:f>
            <x14:dxf>
              <font>
                <color theme="8"/>
              </font>
              <fill>
                <patternFill>
                  <bgColor theme="7" tint="0.79998168889431442"/>
                </patternFill>
              </fill>
            </x14:dxf>
          </x14:cfRule>
          <xm:sqref>B9:G9 B13:H13 B15:H15 B11:H11</xm:sqref>
        </x14:conditionalFormatting>
        <x14:conditionalFormatting xmlns:xm="http://schemas.microsoft.com/office/excel/2006/main">
          <x14:cfRule type="cellIs" priority="11" operator="equal" id="{813758C5-DDC5-4CA7-ADA1-A8CB5B09C211}">
            <xm:f>工作表2!$A$5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13" operator="equal" id="{CF36F924-0447-491E-9856-49AC45C7E730}">
            <xm:f>工作表2!$A$4</xm:f>
            <x14:dxf>
              <fill>
                <patternFill>
                  <bgColor theme="7" tint="0.79998168889431442"/>
                </patternFill>
              </fill>
            </x14:dxf>
          </x14:cfRule>
          <xm:sqref>B7:H8 B9:G9 B10:H15</xm:sqref>
        </x14:conditionalFormatting>
        <x14:conditionalFormatting xmlns:xm="http://schemas.microsoft.com/office/excel/2006/main">
          <x14:cfRule type="cellIs" priority="10" stopIfTrue="1" operator="equal" id="{DFAE1532-4027-4888-ABF8-EB2825DEE0DB}">
            <xm:f>工作表2!$A$2</xm:f>
            <x14:dxf>
              <font>
                <color rgb="FF000000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9" stopIfTrue="1" operator="equal" id="{A923EDE5-9A3C-4D89-AC00-2952540A0F17}">
            <xm:f>工作表2!$A$3</xm:f>
            <x14:dxf>
              <font>
                <color rgb="FF0070C0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8" stopIfTrue="1" operator="equal" id="{FB469FD0-3F13-40E7-9717-6EFFD1EE7FE0}">
            <xm:f>工作表2!$A$4</xm:f>
            <x14:dxf>
              <font>
                <color rgb="FFFF0000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7" stopIfTrue="1" operator="equal" id="{C5B71D73-AEDB-4BF7-8E30-00D490332C02}">
            <xm:f>工作表2!$A$5</xm:f>
            <x14:dxf>
              <font>
                <color rgb="FF000000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6" stopIfTrue="1" operator="equal" id="{B8406729-EECC-4CB2-9D4D-5CFAE4863A8D}">
            <xm:f>工作表2!$A$6</xm:f>
            <x14:dxf>
              <font>
                <color rgb="FF00B050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4" stopIfTrue="1" operator="equal" id="{ADD96273-E8F2-45A9-AE24-A7CA04AC9A5B}">
            <xm:f>工作表2!$A$3</xm:f>
            <x14:dxf>
              <font>
                <color theme="8"/>
              </font>
              <fill>
                <patternFill>
                  <bgColor theme="7" tint="0.7999816888943144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cellIs" priority="2" operator="equal" id="{97713EC8-80B9-453C-A6F6-F7DDF45F5382}">
            <xm:f>工作表2!$A$5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3" operator="equal" id="{CCE4744B-CC15-4000-91D1-2D49F246DB40}">
            <xm:f>工作表2!$A$4</xm:f>
            <x14:dxf>
              <fill>
                <patternFill>
                  <bgColor theme="7" tint="0.7999816888943144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cellIs" priority="1" operator="equal" id="{B790DEB9-2E0C-4414-A6AE-97BA6D0A7242}">
            <xm:f>工作表2!$A$7</xm:f>
            <x14:dxf>
              <font>
                <color auto="1"/>
              </font>
            </x14:dxf>
          </x14:cfRule>
          <xm:sqref>B9:H15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工作表2!$A$2:$A$7</xm:f>
          </x14:formula1>
          <xm:sqref>B15:H15 B11:H11 B13:H13 B9:H9</xm:sqref>
        </x14:dataValidation>
        <x14:dataValidation type="list" allowBlank="1" showInputMessage="1" showErrorMessage="1">
          <x14:formula1>
            <xm:f>工作表2!$E$1:$E$15</xm:f>
          </x14:formula1>
          <xm:sqref>C5:H5</xm:sqref>
        </x14:dataValidation>
        <x14:dataValidation type="list" allowBlank="1" showInputMessage="1" showErrorMessage="1">
          <x14:formula1>
            <xm:f>工作表2!$C:$C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1" sqref="G11"/>
    </sheetView>
  </sheetViews>
  <sheetFormatPr defaultColWidth="9" defaultRowHeight="18" x14ac:dyDescent="0.3"/>
  <cols>
    <col min="1" max="1" width="27.109375" style="5" customWidth="1"/>
    <col min="2" max="3" width="19.88671875" style="5" customWidth="1"/>
    <col min="4" max="4" width="19.77734375" style="5" customWidth="1"/>
    <col min="5" max="7" width="9" style="5" customWidth="1"/>
    <col min="8" max="8" width="53.6640625" style="5" customWidth="1"/>
    <col min="9" max="9" width="9" style="5" customWidth="1"/>
    <col min="10" max="16384" width="9" style="5"/>
  </cols>
  <sheetData>
    <row r="1" spans="1:4" ht="71.25" customHeight="1" thickBot="1" x14ac:dyDescent="0.35">
      <c r="A1" s="86" t="s">
        <v>116</v>
      </c>
      <c r="B1" s="87"/>
      <c r="C1" s="87"/>
      <c r="D1" s="87"/>
    </row>
    <row r="2" spans="1:4" ht="57.75" customHeight="1" x14ac:dyDescent="0.3">
      <c r="A2" s="16" t="s">
        <v>117</v>
      </c>
      <c r="B2" s="17" t="s">
        <v>118</v>
      </c>
      <c r="C2" s="17" t="s">
        <v>119</v>
      </c>
      <c r="D2" s="10" t="s">
        <v>83</v>
      </c>
    </row>
    <row r="3" spans="1:4" ht="33" customHeight="1" x14ac:dyDescent="0.3">
      <c r="A3" s="6" t="s">
        <v>131</v>
      </c>
      <c r="B3" s="13" t="s">
        <v>129</v>
      </c>
      <c r="C3" s="11" t="s">
        <v>130</v>
      </c>
      <c r="D3" s="7"/>
    </row>
    <row r="4" spans="1:4" ht="33" customHeight="1" x14ac:dyDescent="0.3">
      <c r="A4" s="6" t="s">
        <v>120</v>
      </c>
      <c r="B4" s="13" t="s">
        <v>55</v>
      </c>
      <c r="C4" s="11" t="s">
        <v>56</v>
      </c>
      <c r="D4" s="7" t="s">
        <v>84</v>
      </c>
    </row>
    <row r="5" spans="1:4" ht="33" customHeight="1" x14ac:dyDescent="0.3">
      <c r="A5" s="6" t="s">
        <v>85</v>
      </c>
      <c r="B5" s="11" t="s">
        <v>57</v>
      </c>
      <c r="C5" s="11" t="s">
        <v>58</v>
      </c>
      <c r="D5" s="7"/>
    </row>
    <row r="6" spans="1:4" ht="33" customHeight="1" x14ac:dyDescent="0.3">
      <c r="A6" s="6" t="s">
        <v>86</v>
      </c>
      <c r="B6" s="11" t="s">
        <v>59</v>
      </c>
      <c r="C6" s="11" t="s">
        <v>60</v>
      </c>
      <c r="D6" s="7"/>
    </row>
    <row r="7" spans="1:4" ht="33" customHeight="1" x14ac:dyDescent="0.3">
      <c r="A7" s="6" t="s">
        <v>87</v>
      </c>
      <c r="B7" s="11" t="s">
        <v>61</v>
      </c>
      <c r="C7" s="11" t="s">
        <v>62</v>
      </c>
      <c r="D7" s="7"/>
    </row>
    <row r="8" spans="1:4" ht="33" customHeight="1" x14ac:dyDescent="0.3">
      <c r="A8" s="6" t="s">
        <v>88</v>
      </c>
      <c r="B8" s="11" t="s">
        <v>63</v>
      </c>
      <c r="C8" s="11" t="s">
        <v>64</v>
      </c>
      <c r="D8" s="7"/>
    </row>
    <row r="9" spans="1:4" ht="33" customHeight="1" x14ac:dyDescent="0.3">
      <c r="A9" s="6" t="s">
        <v>89</v>
      </c>
      <c r="B9" s="11" t="s">
        <v>65</v>
      </c>
      <c r="C9" s="11" t="s">
        <v>66</v>
      </c>
      <c r="D9" s="7"/>
    </row>
    <row r="10" spans="1:4" ht="33" customHeight="1" x14ac:dyDescent="0.3">
      <c r="A10" s="6" t="s">
        <v>90</v>
      </c>
      <c r="B10" s="11" t="s">
        <v>67</v>
      </c>
      <c r="C10" s="11" t="s">
        <v>68</v>
      </c>
      <c r="D10" s="7"/>
    </row>
    <row r="11" spans="1:4" ht="33" customHeight="1" x14ac:dyDescent="0.3">
      <c r="A11" s="6" t="s">
        <v>91</v>
      </c>
      <c r="B11" s="11" t="s">
        <v>69</v>
      </c>
      <c r="C11" s="11" t="s">
        <v>70</v>
      </c>
      <c r="D11" s="7"/>
    </row>
    <row r="12" spans="1:4" ht="33" customHeight="1" x14ac:dyDescent="0.3">
      <c r="A12" s="6" t="s">
        <v>92</v>
      </c>
      <c r="B12" s="11" t="s">
        <v>71</v>
      </c>
      <c r="C12" s="11" t="s">
        <v>72</v>
      </c>
      <c r="D12" s="7"/>
    </row>
    <row r="13" spans="1:4" ht="33" customHeight="1" x14ac:dyDescent="0.3">
      <c r="A13" s="6" t="s">
        <v>93</v>
      </c>
      <c r="B13" s="11" t="s">
        <v>73</v>
      </c>
      <c r="C13" s="11" t="s">
        <v>74</v>
      </c>
      <c r="D13" s="7"/>
    </row>
    <row r="14" spans="1:4" ht="33" customHeight="1" x14ac:dyDescent="0.3">
      <c r="A14" s="6" t="s">
        <v>94</v>
      </c>
      <c r="B14" s="11" t="s">
        <v>75</v>
      </c>
      <c r="C14" s="11" t="s">
        <v>76</v>
      </c>
      <c r="D14" s="7"/>
    </row>
    <row r="15" spans="1:4" ht="33" customHeight="1" x14ac:dyDescent="0.3">
      <c r="A15" s="6" t="s">
        <v>95</v>
      </c>
      <c r="B15" s="11" t="s">
        <v>77</v>
      </c>
      <c r="C15" s="11" t="s">
        <v>78</v>
      </c>
      <c r="D15" s="7"/>
    </row>
    <row r="16" spans="1:4" ht="33" customHeight="1" x14ac:dyDescent="0.3">
      <c r="A16" s="6" t="s">
        <v>96</v>
      </c>
      <c r="B16" s="11" t="s">
        <v>79</v>
      </c>
      <c r="C16" s="11" t="s">
        <v>80</v>
      </c>
      <c r="D16" s="7"/>
    </row>
    <row r="17" spans="1:4" ht="33" customHeight="1" thickBot="1" x14ac:dyDescent="0.35">
      <c r="A17" s="8" t="s">
        <v>97</v>
      </c>
      <c r="B17" s="12" t="s">
        <v>81</v>
      </c>
      <c r="C17" s="12" t="s">
        <v>82</v>
      </c>
      <c r="D17" s="9" t="s">
        <v>98</v>
      </c>
    </row>
    <row r="18" spans="1:4" ht="135" customHeight="1" x14ac:dyDescent="0.3">
      <c r="A18" s="88" t="s">
        <v>121</v>
      </c>
      <c r="B18" s="88"/>
      <c r="C18" s="88"/>
      <c r="D18" s="88"/>
    </row>
  </sheetData>
  <mergeCells count="2">
    <mergeCell ref="A1:D1"/>
    <mergeCell ref="A18:D18"/>
  </mergeCells>
  <phoneticPr fontId="11" type="noConversion"/>
  <printOptions horizontalCentered="1"/>
  <pageMargins left="0.70866141732283516" right="0.70866141732283516" top="0.74803149606299213" bottom="0.74803149606299213" header="0.31496062992126012" footer="0.3149606299212601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工作表2</vt:lpstr>
      <vt:lpstr>申請書 (範例)</vt:lpstr>
      <vt:lpstr>申請書</vt:lpstr>
      <vt:lpstr>115年度四週變形工時週期表</vt:lpstr>
      <vt:lpstr>'115年度四週變形工時週期表'!Print_Area</vt:lpstr>
      <vt:lpstr>申請書!Print_Area</vt:lpstr>
      <vt:lpstr>'申請書 (範例)'!Print_Area</vt:lpstr>
      <vt:lpstr>工作日</vt:lpstr>
      <vt:lpstr>選項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2026-01-09T03:32:53Z</cp:lastPrinted>
  <dcterms:created xsi:type="dcterms:W3CDTF">2023-09-14T08:40:02Z</dcterms:created>
  <dcterms:modified xsi:type="dcterms:W3CDTF">2026-01-09T03:51:38Z</dcterms:modified>
</cp:coreProperties>
</file>