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588" firstSheet="3" activeTab="4"/>
  </bookViews>
  <sheets>
    <sheet name="114.1.1勞保" sheetId="5" state="hidden" r:id="rId1"/>
    <sheet name="114.1.1勞退" sheetId="2" state="hidden" r:id="rId2"/>
    <sheet name="114.1.1勞健保" sheetId="14" state="hidden" r:id="rId3"/>
    <sheet name="按月投保" sheetId="12" r:id="rId4"/>
    <sheet name="按日投保" sheetId="13" r:id="rId5"/>
  </sheets>
  <externalReferences>
    <externalReference r:id="rId6"/>
  </externalReferences>
  <definedNames>
    <definedName name="_97_8公保" localSheetId="4">#REF!</definedName>
    <definedName name="_97_8公保" localSheetId="3">#REF!</definedName>
    <definedName name="_97_8公保">#REF!</definedName>
    <definedName name="_97_8勞保" localSheetId="4">#REF!</definedName>
    <definedName name="_97_8勞保" localSheetId="3">#REF!</definedName>
    <definedName name="_97_8勞保">#REF!</definedName>
    <definedName name="_xlnm._FilterDatabase" localSheetId="0" hidden="1">'114.1.1勞保'!$B$5:$AG$140</definedName>
    <definedName name="_xlnm.Print_Area" localSheetId="2">'114.1.1勞健保'!#REF!</definedName>
    <definedName name="_xlnm.Print_Area" localSheetId="4">按日投保!$A$1:$I$20</definedName>
    <definedName name="_xlnm.Print_Area" localSheetId="3">按月投保!$A$1:$I$20</definedName>
    <definedName name="已休天數">[1]人彙整!$A$4:$B$35</definedName>
    <definedName name="公保費" localSheetId="4">#REF!</definedName>
    <definedName name="公保費" localSheetId="3">#REF!</definedName>
    <definedName name="公保費">#REF!</definedName>
    <definedName name="出生_日期" localSheetId="4">#REF!</definedName>
    <definedName name="出生_日期" localSheetId="3">#REF!</definedName>
    <definedName name="出生_日期">#REF!</definedName>
    <definedName name="身分證號" localSheetId="4">#REF!</definedName>
    <definedName name="身分證號" localSheetId="3">#REF!</definedName>
    <definedName name="身分證號">#REF!</definedName>
    <definedName name="身份別" localSheetId="4">#REF!</definedName>
    <definedName name="身份別" localSheetId="3">#REF!</definedName>
    <definedName name="身份別">#REF!</definedName>
    <definedName name="員工代碼" localSheetId="4">#REF!</definedName>
    <definedName name="員工代碼" localSheetId="3">#REF!</definedName>
    <definedName name="員工代碼">#REF!</definedName>
    <definedName name="健保__公保費" localSheetId="4">#REF!</definedName>
    <definedName name="健保__公保費" localSheetId="3">#REF!</definedName>
    <definedName name="健保__公保費">#REF!</definedName>
    <definedName name="健保__勞保費" localSheetId="4">#REF!</definedName>
    <definedName name="健保__勞保費" localSheetId="3">#REF!</definedName>
    <definedName name="健保__勞保費">#REF!</definedName>
    <definedName name="健保_自付" localSheetId="4">#REF!</definedName>
    <definedName name="健保_自付" localSheetId="3">#REF!</definedName>
    <definedName name="健保_自付">#REF!</definedName>
    <definedName name="健保自付合計" localSheetId="4">#REF!</definedName>
    <definedName name="健保自付合計" localSheetId="3">#REF!</definedName>
    <definedName name="健保自付合計">#REF!</definedName>
    <definedName name="異動別" localSheetId="4">#REF!</definedName>
    <definedName name="異動別" localSheetId="3">#REF!</definedName>
    <definedName name="異動別">#REF!</definedName>
    <definedName name="眷屬姓名" localSheetId="4">#REF!</definedName>
    <definedName name="眷屬姓名" localSheetId="3">#REF!</definedName>
    <definedName name="眷屬姓名">#REF!</definedName>
    <definedName name="被保險人" localSheetId="4">#REF!</definedName>
    <definedName name="被保險人" localSheetId="3">#REF!</definedName>
    <definedName name="被保險人">#REF!</definedName>
    <definedName name="勞保" localSheetId="4">#REF!</definedName>
    <definedName name="勞保" localSheetId="3">#REF!</definedName>
    <definedName name="勞保">#REF!</definedName>
    <definedName name="勞保費" localSheetId="4">#REF!</definedName>
    <definedName name="勞保費" localSheetId="3">#REF!</definedName>
    <definedName name="勞保費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3" l="1"/>
  <c r="H6" i="13"/>
  <c r="H3" i="13"/>
  <c r="H11" i="13"/>
  <c r="H8" i="13"/>
  <c r="H16" i="13"/>
  <c r="H13" i="13"/>
  <c r="G16" i="13"/>
  <c r="G13" i="13"/>
  <c r="G8" i="13"/>
  <c r="G11" i="13"/>
  <c r="G6" i="12"/>
  <c r="G3" i="12"/>
  <c r="I63" i="14"/>
  <c r="H63" i="14"/>
  <c r="G63" i="14"/>
  <c r="F63" i="14"/>
  <c r="E63" i="14"/>
  <c r="D63" i="14"/>
  <c r="A63" i="14"/>
  <c r="I62" i="14"/>
  <c r="H62" i="14"/>
  <c r="F62" i="14"/>
  <c r="D62" i="14"/>
  <c r="E62" i="14" s="1"/>
  <c r="A62" i="14"/>
  <c r="I61" i="14"/>
  <c r="H61" i="14"/>
  <c r="G61" i="14"/>
  <c r="E61" i="14"/>
  <c r="D61" i="14"/>
  <c r="F61" i="14" s="1"/>
  <c r="A61" i="14"/>
  <c r="I60" i="14"/>
  <c r="H60" i="14"/>
  <c r="G60" i="14"/>
  <c r="F60" i="14"/>
  <c r="E60" i="14"/>
  <c r="D60" i="14"/>
  <c r="A60" i="14"/>
  <c r="I59" i="14"/>
  <c r="H59" i="14"/>
  <c r="F59" i="14"/>
  <c r="D59" i="14"/>
  <c r="E59" i="14" s="1"/>
  <c r="A59" i="14"/>
  <c r="I58" i="14"/>
  <c r="H58" i="14"/>
  <c r="G58" i="14"/>
  <c r="E58" i="14"/>
  <c r="D58" i="14"/>
  <c r="F58" i="14" s="1"/>
  <c r="A58" i="14"/>
  <c r="I57" i="14"/>
  <c r="H57" i="14"/>
  <c r="G57" i="14"/>
  <c r="F57" i="14"/>
  <c r="E57" i="14"/>
  <c r="D57" i="14"/>
  <c r="A57" i="14"/>
  <c r="I56" i="14"/>
  <c r="H56" i="14"/>
  <c r="F56" i="14"/>
  <c r="D56" i="14"/>
  <c r="E56" i="14" s="1"/>
  <c r="A56" i="14"/>
  <c r="I55" i="14"/>
  <c r="H55" i="14"/>
  <c r="G55" i="14"/>
  <c r="E55" i="14"/>
  <c r="D55" i="14"/>
  <c r="F55" i="14" s="1"/>
  <c r="A55" i="14"/>
  <c r="I54" i="14"/>
  <c r="H54" i="14"/>
  <c r="G54" i="14"/>
  <c r="F54" i="14"/>
  <c r="E54" i="14"/>
  <c r="D54" i="14"/>
  <c r="A54" i="14"/>
  <c r="I53" i="14"/>
  <c r="H53" i="14"/>
  <c r="F53" i="14"/>
  <c r="D53" i="14"/>
  <c r="E53" i="14" s="1"/>
  <c r="A53" i="14"/>
  <c r="I52" i="14"/>
  <c r="H52" i="14"/>
  <c r="G52" i="14"/>
  <c r="E52" i="14"/>
  <c r="D52" i="14"/>
  <c r="F52" i="14" s="1"/>
  <c r="A52" i="14"/>
  <c r="I51" i="14"/>
  <c r="H51" i="14"/>
  <c r="G51" i="14"/>
  <c r="F51" i="14"/>
  <c r="E51" i="14"/>
  <c r="D51" i="14"/>
  <c r="A51" i="14"/>
  <c r="I50" i="14"/>
  <c r="H50" i="14"/>
  <c r="F50" i="14"/>
  <c r="D50" i="14"/>
  <c r="E50" i="14" s="1"/>
  <c r="A50" i="14"/>
  <c r="I49" i="14"/>
  <c r="H49" i="14"/>
  <c r="G49" i="14"/>
  <c r="E49" i="14"/>
  <c r="D49" i="14"/>
  <c r="F49" i="14" s="1"/>
  <c r="A49" i="14"/>
  <c r="I48" i="14"/>
  <c r="H48" i="14"/>
  <c r="G48" i="14"/>
  <c r="F48" i="14"/>
  <c r="E48" i="14"/>
  <c r="D48" i="14"/>
  <c r="A48" i="14"/>
  <c r="I47" i="14"/>
  <c r="H47" i="14"/>
  <c r="F47" i="14"/>
  <c r="D47" i="14"/>
  <c r="E47" i="14" s="1"/>
  <c r="A47" i="14"/>
  <c r="I46" i="14"/>
  <c r="H46" i="14"/>
  <c r="G46" i="14"/>
  <c r="E46" i="14"/>
  <c r="D46" i="14"/>
  <c r="F46" i="14" s="1"/>
  <c r="A46" i="14"/>
  <c r="I45" i="14"/>
  <c r="H45" i="14"/>
  <c r="G45" i="14"/>
  <c r="F45" i="14"/>
  <c r="E45" i="14"/>
  <c r="D45" i="14"/>
  <c r="A45" i="14"/>
  <c r="I44" i="14"/>
  <c r="H44" i="14"/>
  <c r="F44" i="14"/>
  <c r="D44" i="14"/>
  <c r="E44" i="14" s="1"/>
  <c r="A44" i="14"/>
  <c r="I43" i="14"/>
  <c r="H43" i="14"/>
  <c r="G43" i="14"/>
  <c r="E43" i="14"/>
  <c r="D43" i="14"/>
  <c r="F43" i="14" s="1"/>
  <c r="A43" i="14"/>
  <c r="I42" i="14"/>
  <c r="H42" i="14"/>
  <c r="G42" i="14"/>
  <c r="F42" i="14"/>
  <c r="E42" i="14"/>
  <c r="D42" i="14"/>
  <c r="A42" i="14"/>
  <c r="I41" i="14"/>
  <c r="H41" i="14"/>
  <c r="F41" i="14"/>
  <c r="D41" i="14"/>
  <c r="E41" i="14" s="1"/>
  <c r="A41" i="14"/>
  <c r="I40" i="14"/>
  <c r="H40" i="14"/>
  <c r="G40" i="14"/>
  <c r="E40" i="14"/>
  <c r="D40" i="14"/>
  <c r="F40" i="14" s="1"/>
  <c r="A40" i="14"/>
  <c r="I39" i="14"/>
  <c r="H39" i="14"/>
  <c r="G39" i="14"/>
  <c r="F39" i="14"/>
  <c r="E39" i="14"/>
  <c r="D39" i="14"/>
  <c r="A39" i="14"/>
  <c r="I38" i="14"/>
  <c r="H38" i="14"/>
  <c r="F38" i="14"/>
  <c r="D38" i="14"/>
  <c r="E38" i="14" s="1"/>
  <c r="A38" i="14"/>
  <c r="I37" i="14"/>
  <c r="H37" i="14"/>
  <c r="G37" i="14"/>
  <c r="E37" i="14"/>
  <c r="D37" i="14"/>
  <c r="F37" i="14" s="1"/>
  <c r="A37" i="14"/>
  <c r="I36" i="14"/>
  <c r="H36" i="14"/>
  <c r="G36" i="14"/>
  <c r="F36" i="14"/>
  <c r="E36" i="14"/>
  <c r="D36" i="14"/>
  <c r="A36" i="14"/>
  <c r="I35" i="14"/>
  <c r="H35" i="14"/>
  <c r="F35" i="14"/>
  <c r="D35" i="14"/>
  <c r="E35" i="14" s="1"/>
  <c r="A35" i="14"/>
  <c r="I34" i="14"/>
  <c r="H34" i="14"/>
  <c r="G34" i="14"/>
  <c r="E34" i="14"/>
  <c r="D34" i="14"/>
  <c r="F34" i="14" s="1"/>
  <c r="A34" i="14"/>
  <c r="I33" i="14"/>
  <c r="H33" i="14"/>
  <c r="G33" i="14"/>
  <c r="F33" i="14"/>
  <c r="E33" i="14"/>
  <c r="D33" i="14"/>
  <c r="A33" i="14"/>
  <c r="I32" i="14"/>
  <c r="H32" i="14"/>
  <c r="F32" i="14"/>
  <c r="D32" i="14"/>
  <c r="E32" i="14" s="1"/>
  <c r="A32" i="14"/>
  <c r="I31" i="14"/>
  <c r="H31" i="14"/>
  <c r="G31" i="14"/>
  <c r="E31" i="14"/>
  <c r="D31" i="14"/>
  <c r="F31" i="14" s="1"/>
  <c r="A31" i="14"/>
  <c r="I30" i="14"/>
  <c r="H30" i="14"/>
  <c r="G30" i="14"/>
  <c r="F30" i="14"/>
  <c r="E30" i="14"/>
  <c r="D30" i="14"/>
  <c r="A30" i="14"/>
  <c r="I29" i="14"/>
  <c r="H29" i="14"/>
  <c r="F29" i="14"/>
  <c r="D29" i="14"/>
  <c r="E29" i="14" s="1"/>
  <c r="A29" i="14"/>
  <c r="I28" i="14"/>
  <c r="H28" i="14"/>
  <c r="G28" i="14"/>
  <c r="E28" i="14"/>
  <c r="D28" i="14"/>
  <c r="F28" i="14" s="1"/>
  <c r="A28" i="14"/>
  <c r="I27" i="14"/>
  <c r="H27" i="14"/>
  <c r="G27" i="14"/>
  <c r="F27" i="14"/>
  <c r="E27" i="14"/>
  <c r="D27" i="14"/>
  <c r="A27" i="14"/>
  <c r="I26" i="14"/>
  <c r="H26" i="14"/>
  <c r="F26" i="14"/>
  <c r="D26" i="14"/>
  <c r="E26" i="14" s="1"/>
  <c r="A26" i="14"/>
  <c r="I25" i="14"/>
  <c r="H25" i="14"/>
  <c r="G25" i="14"/>
  <c r="E25" i="14"/>
  <c r="D25" i="14"/>
  <c r="F25" i="14" s="1"/>
  <c r="A25" i="14"/>
  <c r="I24" i="14"/>
  <c r="H24" i="14"/>
  <c r="G24" i="14"/>
  <c r="F24" i="14"/>
  <c r="E24" i="14"/>
  <c r="D24" i="14"/>
  <c r="A24" i="14"/>
  <c r="I23" i="14"/>
  <c r="H23" i="14"/>
  <c r="F23" i="14"/>
  <c r="D23" i="14"/>
  <c r="E23" i="14" s="1"/>
  <c r="A23" i="14"/>
  <c r="I22" i="14"/>
  <c r="H22" i="14"/>
  <c r="G22" i="14"/>
  <c r="E22" i="14"/>
  <c r="D22" i="14"/>
  <c r="F22" i="14" s="1"/>
  <c r="A22" i="14"/>
  <c r="I21" i="14"/>
  <c r="H21" i="14"/>
  <c r="G21" i="14"/>
  <c r="F21" i="14"/>
  <c r="E21" i="14"/>
  <c r="D21" i="14"/>
  <c r="A21" i="14"/>
  <c r="I20" i="14"/>
  <c r="H20" i="14"/>
  <c r="F20" i="14"/>
  <c r="D20" i="14"/>
  <c r="E20" i="14" s="1"/>
  <c r="A20" i="14"/>
  <c r="I19" i="14"/>
  <c r="H19" i="14"/>
  <c r="E19" i="14"/>
  <c r="D19" i="14"/>
  <c r="G19" i="14" s="1"/>
  <c r="A19" i="14"/>
  <c r="I18" i="14"/>
  <c r="H18" i="14"/>
  <c r="G18" i="14"/>
  <c r="F18" i="14"/>
  <c r="E18" i="14"/>
  <c r="D18" i="14"/>
  <c r="A18" i="14"/>
  <c r="I17" i="14"/>
  <c r="H17" i="14"/>
  <c r="F17" i="14"/>
  <c r="D17" i="14"/>
  <c r="E17" i="14" s="1"/>
  <c r="A17" i="14"/>
  <c r="I16" i="14"/>
  <c r="H16" i="14"/>
  <c r="E16" i="14"/>
  <c r="D16" i="14"/>
  <c r="G16" i="14" s="1"/>
  <c r="A16" i="14"/>
  <c r="I15" i="14"/>
  <c r="H15" i="14"/>
  <c r="G15" i="14"/>
  <c r="F15" i="14"/>
  <c r="E15" i="14"/>
  <c r="D15" i="14"/>
  <c r="A15" i="14"/>
  <c r="I14" i="14"/>
  <c r="H14" i="14"/>
  <c r="F14" i="14"/>
  <c r="D14" i="14"/>
  <c r="E14" i="14" s="1"/>
  <c r="A14" i="14"/>
  <c r="I13" i="14"/>
  <c r="H13" i="14"/>
  <c r="E13" i="14"/>
  <c r="D13" i="14"/>
  <c r="G13" i="14" s="1"/>
  <c r="A13" i="14"/>
  <c r="I12" i="14"/>
  <c r="H12" i="14"/>
  <c r="F12" i="14"/>
  <c r="E12" i="14"/>
  <c r="D12" i="14"/>
  <c r="G12" i="14" s="1"/>
  <c r="A12" i="14"/>
  <c r="I11" i="14"/>
  <c r="H11" i="14"/>
  <c r="F11" i="14"/>
  <c r="D11" i="14"/>
  <c r="E11" i="14" s="1"/>
  <c r="A11" i="14"/>
  <c r="I10" i="14"/>
  <c r="H10" i="14"/>
  <c r="E10" i="14"/>
  <c r="D10" i="14"/>
  <c r="G10" i="14" s="1"/>
  <c r="A10" i="14"/>
  <c r="I9" i="14"/>
  <c r="H9" i="14"/>
  <c r="F9" i="14"/>
  <c r="E9" i="14"/>
  <c r="D9" i="14"/>
  <c r="G9" i="14" s="1"/>
  <c r="A9" i="14"/>
  <c r="I8" i="14"/>
  <c r="H8" i="14"/>
  <c r="F8" i="14"/>
  <c r="D8" i="14"/>
  <c r="E8" i="14" s="1"/>
  <c r="A8" i="14"/>
  <c r="I7" i="14"/>
  <c r="H7" i="14"/>
  <c r="E7" i="14"/>
  <c r="D7" i="14"/>
  <c r="G7" i="14" s="1"/>
  <c r="A7" i="14"/>
  <c r="I6" i="14"/>
  <c r="H6" i="14"/>
  <c r="F6" i="14"/>
  <c r="E6" i="14"/>
  <c r="D6" i="14"/>
  <c r="G6" i="14" s="1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A6" i="14"/>
  <c r="I5" i="14"/>
  <c r="H5" i="14"/>
  <c r="F5" i="14"/>
  <c r="D5" i="14"/>
  <c r="E5" i="14" s="1"/>
  <c r="M65" i="2"/>
  <c r="K65" i="2"/>
  <c r="M64" i="2"/>
  <c r="K64" i="2"/>
  <c r="M63" i="2"/>
  <c r="K63" i="2"/>
  <c r="M62" i="2"/>
  <c r="K62" i="2"/>
  <c r="M61" i="2"/>
  <c r="K61" i="2"/>
  <c r="M60" i="2"/>
  <c r="K60" i="2"/>
  <c r="M59" i="2"/>
  <c r="K59" i="2"/>
  <c r="M58" i="2"/>
  <c r="K58" i="2"/>
  <c r="M57" i="2"/>
  <c r="K57" i="2"/>
  <c r="M56" i="2"/>
  <c r="K56" i="2"/>
  <c r="M55" i="2"/>
  <c r="K55" i="2"/>
  <c r="M54" i="2"/>
  <c r="K54" i="2"/>
  <c r="M53" i="2"/>
  <c r="K53" i="2"/>
  <c r="M52" i="2"/>
  <c r="K52" i="2"/>
  <c r="M51" i="2"/>
  <c r="K51" i="2"/>
  <c r="M50" i="2"/>
  <c r="K50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42" i="2"/>
  <c r="K42" i="2"/>
  <c r="M41" i="2"/>
  <c r="K41" i="2"/>
  <c r="M40" i="2"/>
  <c r="K40" i="2"/>
  <c r="M39" i="2"/>
  <c r="K39" i="2"/>
  <c r="M38" i="2"/>
  <c r="K38" i="2"/>
  <c r="M37" i="2"/>
  <c r="K37" i="2"/>
  <c r="M36" i="2"/>
  <c r="K36" i="2"/>
  <c r="M35" i="2"/>
  <c r="K35" i="2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7" i="2"/>
  <c r="K17" i="2"/>
  <c r="M16" i="2"/>
  <c r="K16" i="2"/>
  <c r="M15" i="2"/>
  <c r="K15" i="2"/>
  <c r="M14" i="2"/>
  <c r="K14" i="2"/>
  <c r="M13" i="2"/>
  <c r="K13" i="2"/>
  <c r="M12" i="2"/>
  <c r="K12" i="2"/>
  <c r="M11" i="2"/>
  <c r="K11" i="2"/>
  <c r="M10" i="2"/>
  <c r="K10" i="2"/>
  <c r="M9" i="2"/>
  <c r="K9" i="2"/>
  <c r="M8" i="2"/>
  <c r="K8" i="2"/>
  <c r="M7" i="2"/>
  <c r="K7" i="2"/>
  <c r="M6" i="2"/>
  <c r="K6" i="2"/>
  <c r="M5" i="2"/>
  <c r="K5" i="2"/>
  <c r="M4" i="2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G195" i="5"/>
  <c r="AF195" i="5"/>
  <c r="AE195" i="5"/>
  <c r="AD195" i="5"/>
  <c r="AC195" i="5"/>
  <c r="AB195" i="5"/>
  <c r="AA195" i="5"/>
  <c r="Z195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AG193" i="5"/>
  <c r="AF193" i="5"/>
  <c r="AE193" i="5"/>
  <c r="AD193" i="5"/>
  <c r="AC193" i="5"/>
  <c r="AB193" i="5"/>
  <c r="AA193" i="5"/>
  <c r="Z193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AG192" i="5"/>
  <c r="AG194" i="5" s="1"/>
  <c r="AF192" i="5"/>
  <c r="AF194" i="5" s="1"/>
  <c r="AE192" i="5"/>
  <c r="AE194" i="5" s="1"/>
  <c r="AD192" i="5"/>
  <c r="AD194" i="5" s="1"/>
  <c r="AC192" i="5"/>
  <c r="AC194" i="5" s="1"/>
  <c r="AB192" i="5"/>
  <c r="AB194" i="5" s="1"/>
  <c r="AA192" i="5"/>
  <c r="AA194" i="5" s="1"/>
  <c r="Z192" i="5"/>
  <c r="Z194" i="5" s="1"/>
  <c r="Y192" i="5"/>
  <c r="Y194" i="5" s="1"/>
  <c r="X192" i="5"/>
  <c r="X194" i="5" s="1"/>
  <c r="W192" i="5"/>
  <c r="W194" i="5" s="1"/>
  <c r="V192" i="5"/>
  <c r="V194" i="5" s="1"/>
  <c r="U192" i="5"/>
  <c r="U194" i="5" s="1"/>
  <c r="T192" i="5"/>
  <c r="T194" i="5" s="1"/>
  <c r="S192" i="5"/>
  <c r="S194" i="5" s="1"/>
  <c r="R192" i="5"/>
  <c r="R194" i="5" s="1"/>
  <c r="Q192" i="5"/>
  <c r="Q194" i="5" s="1"/>
  <c r="P192" i="5"/>
  <c r="P194" i="5" s="1"/>
  <c r="O192" i="5"/>
  <c r="O194" i="5" s="1"/>
  <c r="N192" i="5"/>
  <c r="N194" i="5" s="1"/>
  <c r="M192" i="5"/>
  <c r="M194" i="5" s="1"/>
  <c r="L192" i="5"/>
  <c r="L194" i="5" s="1"/>
  <c r="K192" i="5"/>
  <c r="K194" i="5" s="1"/>
  <c r="J192" i="5"/>
  <c r="J194" i="5" s="1"/>
  <c r="I192" i="5"/>
  <c r="I194" i="5" s="1"/>
  <c r="H192" i="5"/>
  <c r="H194" i="5" s="1"/>
  <c r="G192" i="5"/>
  <c r="G194" i="5" s="1"/>
  <c r="F192" i="5"/>
  <c r="F194" i="5" s="1"/>
  <c r="E192" i="5"/>
  <c r="E194" i="5" s="1"/>
  <c r="D192" i="5"/>
  <c r="D194" i="5" s="1"/>
  <c r="AG191" i="5"/>
  <c r="AF191" i="5"/>
  <c r="AE191" i="5"/>
  <c r="AD191" i="5"/>
  <c r="AC191" i="5"/>
  <c r="AB191" i="5"/>
  <c r="AA191" i="5"/>
  <c r="Z191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AG190" i="5"/>
  <c r="AF190" i="5"/>
  <c r="AE190" i="5"/>
  <c r="AD190" i="5"/>
  <c r="AC190" i="5"/>
  <c r="AB190" i="5"/>
  <c r="AA190" i="5"/>
  <c r="Z190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AG188" i="5"/>
  <c r="AF188" i="5"/>
  <c r="AE188" i="5"/>
  <c r="AD188" i="5"/>
  <c r="AC188" i="5"/>
  <c r="AB188" i="5"/>
  <c r="AA188" i="5"/>
  <c r="Z188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AG187" i="5"/>
  <c r="AG189" i="5" s="1"/>
  <c r="AF187" i="5"/>
  <c r="AF189" i="5" s="1"/>
  <c r="AE187" i="5"/>
  <c r="AE189" i="5" s="1"/>
  <c r="AD187" i="5"/>
  <c r="AD189" i="5" s="1"/>
  <c r="AC187" i="5"/>
  <c r="AC189" i="5" s="1"/>
  <c r="AB187" i="5"/>
  <c r="AB189" i="5" s="1"/>
  <c r="AA187" i="5"/>
  <c r="AA189" i="5" s="1"/>
  <c r="Z187" i="5"/>
  <c r="Z189" i="5" s="1"/>
  <c r="Y187" i="5"/>
  <c r="Y189" i="5" s="1"/>
  <c r="X187" i="5"/>
  <c r="X189" i="5" s="1"/>
  <c r="W187" i="5"/>
  <c r="W189" i="5" s="1"/>
  <c r="V187" i="5"/>
  <c r="V189" i="5" s="1"/>
  <c r="U187" i="5"/>
  <c r="U189" i="5" s="1"/>
  <c r="T187" i="5"/>
  <c r="T189" i="5" s="1"/>
  <c r="S187" i="5"/>
  <c r="S189" i="5" s="1"/>
  <c r="R187" i="5"/>
  <c r="R189" i="5" s="1"/>
  <c r="Q187" i="5"/>
  <c r="Q189" i="5" s="1"/>
  <c r="P187" i="5"/>
  <c r="P189" i="5" s="1"/>
  <c r="O187" i="5"/>
  <c r="O189" i="5" s="1"/>
  <c r="N187" i="5"/>
  <c r="N189" i="5" s="1"/>
  <c r="M187" i="5"/>
  <c r="M189" i="5" s="1"/>
  <c r="L187" i="5"/>
  <c r="L189" i="5" s="1"/>
  <c r="K187" i="5"/>
  <c r="K189" i="5" s="1"/>
  <c r="J187" i="5"/>
  <c r="J189" i="5" s="1"/>
  <c r="I187" i="5"/>
  <c r="I189" i="5" s="1"/>
  <c r="H187" i="5"/>
  <c r="H189" i="5" s="1"/>
  <c r="G187" i="5"/>
  <c r="G189" i="5" s="1"/>
  <c r="F187" i="5"/>
  <c r="F189" i="5" s="1"/>
  <c r="E187" i="5"/>
  <c r="E189" i="5" s="1"/>
  <c r="D187" i="5"/>
  <c r="D189" i="5" s="1"/>
  <c r="AG186" i="5"/>
  <c r="AF186" i="5"/>
  <c r="AE186" i="5"/>
  <c r="AD186" i="5"/>
  <c r="AC186" i="5"/>
  <c r="AB186" i="5"/>
  <c r="AA186" i="5"/>
  <c r="Z186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AG185" i="5"/>
  <c r="AF185" i="5"/>
  <c r="AE185" i="5"/>
  <c r="AD185" i="5"/>
  <c r="AC185" i="5"/>
  <c r="AB185" i="5"/>
  <c r="AA185" i="5"/>
  <c r="Z185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AG183" i="5"/>
  <c r="AF183" i="5"/>
  <c r="AE183" i="5"/>
  <c r="AD183" i="5"/>
  <c r="AC183" i="5"/>
  <c r="AB183" i="5"/>
  <c r="AA183" i="5"/>
  <c r="Z183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AG182" i="5"/>
  <c r="AG184" i="5" s="1"/>
  <c r="AF182" i="5"/>
  <c r="AF184" i="5" s="1"/>
  <c r="AE182" i="5"/>
  <c r="AE184" i="5" s="1"/>
  <c r="AD182" i="5"/>
  <c r="AD184" i="5" s="1"/>
  <c r="AC182" i="5"/>
  <c r="AC184" i="5" s="1"/>
  <c r="AB182" i="5"/>
  <c r="AB184" i="5" s="1"/>
  <c r="AA182" i="5"/>
  <c r="AA184" i="5" s="1"/>
  <c r="Z182" i="5"/>
  <c r="Z184" i="5" s="1"/>
  <c r="Y182" i="5"/>
  <c r="Y184" i="5" s="1"/>
  <c r="X182" i="5"/>
  <c r="X184" i="5" s="1"/>
  <c r="W182" i="5"/>
  <c r="W184" i="5" s="1"/>
  <c r="V182" i="5"/>
  <c r="V184" i="5" s="1"/>
  <c r="U182" i="5"/>
  <c r="U184" i="5" s="1"/>
  <c r="T182" i="5"/>
  <c r="T184" i="5" s="1"/>
  <c r="S182" i="5"/>
  <c r="S184" i="5" s="1"/>
  <c r="R182" i="5"/>
  <c r="R184" i="5" s="1"/>
  <c r="Q182" i="5"/>
  <c r="Q184" i="5" s="1"/>
  <c r="P182" i="5"/>
  <c r="P184" i="5" s="1"/>
  <c r="O182" i="5"/>
  <c r="O184" i="5" s="1"/>
  <c r="N182" i="5"/>
  <c r="N184" i="5" s="1"/>
  <c r="M182" i="5"/>
  <c r="M184" i="5" s="1"/>
  <c r="L182" i="5"/>
  <c r="L184" i="5" s="1"/>
  <c r="K182" i="5"/>
  <c r="K184" i="5" s="1"/>
  <c r="J182" i="5"/>
  <c r="J184" i="5" s="1"/>
  <c r="I182" i="5"/>
  <c r="I184" i="5" s="1"/>
  <c r="H182" i="5"/>
  <c r="H184" i="5" s="1"/>
  <c r="G182" i="5"/>
  <c r="G184" i="5" s="1"/>
  <c r="F182" i="5"/>
  <c r="F184" i="5" s="1"/>
  <c r="E182" i="5"/>
  <c r="E184" i="5" s="1"/>
  <c r="D182" i="5"/>
  <c r="D184" i="5" s="1"/>
  <c r="AG181" i="5"/>
  <c r="AF181" i="5"/>
  <c r="AE181" i="5"/>
  <c r="AD181" i="5"/>
  <c r="AC181" i="5"/>
  <c r="AB181" i="5"/>
  <c r="AA181" i="5"/>
  <c r="Z181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AG180" i="5"/>
  <c r="AF180" i="5"/>
  <c r="AE180" i="5"/>
  <c r="AD180" i="5"/>
  <c r="AC180" i="5"/>
  <c r="AB180" i="5"/>
  <c r="AA180" i="5"/>
  <c r="Z180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AG178" i="5"/>
  <c r="AF178" i="5"/>
  <c r="AE178" i="5"/>
  <c r="AD178" i="5"/>
  <c r="AC178" i="5"/>
  <c r="AB178" i="5"/>
  <c r="AA178" i="5"/>
  <c r="Z178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AG177" i="5"/>
  <c r="AG179" i="5" s="1"/>
  <c r="AF177" i="5"/>
  <c r="AF179" i="5" s="1"/>
  <c r="AE177" i="5"/>
  <c r="AE179" i="5" s="1"/>
  <c r="AD177" i="5"/>
  <c r="AD179" i="5" s="1"/>
  <c r="AC177" i="5"/>
  <c r="AC179" i="5" s="1"/>
  <c r="AB177" i="5"/>
  <c r="AB179" i="5" s="1"/>
  <c r="AA177" i="5"/>
  <c r="AA179" i="5" s="1"/>
  <c r="Z177" i="5"/>
  <c r="Z179" i="5" s="1"/>
  <c r="Y177" i="5"/>
  <c r="Y179" i="5" s="1"/>
  <c r="X177" i="5"/>
  <c r="X179" i="5" s="1"/>
  <c r="W177" i="5"/>
  <c r="W179" i="5" s="1"/>
  <c r="V177" i="5"/>
  <c r="V179" i="5" s="1"/>
  <c r="U177" i="5"/>
  <c r="U179" i="5" s="1"/>
  <c r="T177" i="5"/>
  <c r="T179" i="5" s="1"/>
  <c r="S177" i="5"/>
  <c r="S179" i="5" s="1"/>
  <c r="R177" i="5"/>
  <c r="R179" i="5" s="1"/>
  <c r="Q177" i="5"/>
  <c r="Q179" i="5" s="1"/>
  <c r="P177" i="5"/>
  <c r="P179" i="5" s="1"/>
  <c r="O177" i="5"/>
  <c r="O179" i="5" s="1"/>
  <c r="N177" i="5"/>
  <c r="N179" i="5" s="1"/>
  <c r="M177" i="5"/>
  <c r="M179" i="5" s="1"/>
  <c r="L177" i="5"/>
  <c r="L179" i="5" s="1"/>
  <c r="K177" i="5"/>
  <c r="K179" i="5" s="1"/>
  <c r="J177" i="5"/>
  <c r="J179" i="5" s="1"/>
  <c r="I177" i="5"/>
  <c r="I179" i="5" s="1"/>
  <c r="H177" i="5"/>
  <c r="H179" i="5" s="1"/>
  <c r="G177" i="5"/>
  <c r="G179" i="5" s="1"/>
  <c r="F177" i="5"/>
  <c r="F179" i="5" s="1"/>
  <c r="E177" i="5"/>
  <c r="E179" i="5" s="1"/>
  <c r="D177" i="5"/>
  <c r="D179" i="5" s="1"/>
  <c r="AG176" i="5"/>
  <c r="AF176" i="5"/>
  <c r="AE176" i="5"/>
  <c r="AD176" i="5"/>
  <c r="AC176" i="5"/>
  <c r="AB176" i="5"/>
  <c r="AA176" i="5"/>
  <c r="Z176" i="5"/>
  <c r="Y176" i="5"/>
  <c r="X176" i="5"/>
  <c r="W176" i="5"/>
  <c r="V176" i="5"/>
  <c r="U176" i="5"/>
  <c r="T176" i="5"/>
  <c r="S176" i="5"/>
  <c r="R176" i="5"/>
  <c r="Q176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D176" i="5"/>
  <c r="AG175" i="5"/>
  <c r="AF175" i="5"/>
  <c r="AE175" i="5"/>
  <c r="AD175" i="5"/>
  <c r="AC175" i="5"/>
  <c r="AB175" i="5"/>
  <c r="AA175" i="5"/>
  <c r="Z175" i="5"/>
  <c r="Y175" i="5"/>
  <c r="X175" i="5"/>
  <c r="W175" i="5"/>
  <c r="V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AG173" i="5"/>
  <c r="AF173" i="5"/>
  <c r="AE173" i="5"/>
  <c r="AD173" i="5"/>
  <c r="AC173" i="5"/>
  <c r="AB173" i="5"/>
  <c r="AA173" i="5"/>
  <c r="Z173" i="5"/>
  <c r="Y173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AG172" i="5"/>
  <c r="AG174" i="5" s="1"/>
  <c r="AF172" i="5"/>
  <c r="AF174" i="5" s="1"/>
  <c r="AE172" i="5"/>
  <c r="AE174" i="5" s="1"/>
  <c r="AD172" i="5"/>
  <c r="AD174" i="5" s="1"/>
  <c r="AC172" i="5"/>
  <c r="AC174" i="5" s="1"/>
  <c r="AB172" i="5"/>
  <c r="AB174" i="5" s="1"/>
  <c r="AA172" i="5"/>
  <c r="AA174" i="5" s="1"/>
  <c r="Z172" i="5"/>
  <c r="Z174" i="5" s="1"/>
  <c r="Y172" i="5"/>
  <c r="Y174" i="5" s="1"/>
  <c r="X172" i="5"/>
  <c r="X174" i="5" s="1"/>
  <c r="W172" i="5"/>
  <c r="W174" i="5" s="1"/>
  <c r="V172" i="5"/>
  <c r="V174" i="5" s="1"/>
  <c r="U172" i="5"/>
  <c r="U174" i="5" s="1"/>
  <c r="T172" i="5"/>
  <c r="T174" i="5" s="1"/>
  <c r="S172" i="5"/>
  <c r="S174" i="5" s="1"/>
  <c r="R172" i="5"/>
  <c r="R174" i="5" s="1"/>
  <c r="Q172" i="5"/>
  <c r="Q174" i="5" s="1"/>
  <c r="P172" i="5"/>
  <c r="P174" i="5" s="1"/>
  <c r="O172" i="5"/>
  <c r="O174" i="5" s="1"/>
  <c r="N172" i="5"/>
  <c r="N174" i="5" s="1"/>
  <c r="M172" i="5"/>
  <c r="M174" i="5" s="1"/>
  <c r="L172" i="5"/>
  <c r="L174" i="5" s="1"/>
  <c r="K172" i="5"/>
  <c r="K174" i="5" s="1"/>
  <c r="J172" i="5"/>
  <c r="J174" i="5" s="1"/>
  <c r="I172" i="5"/>
  <c r="I174" i="5" s="1"/>
  <c r="H172" i="5"/>
  <c r="H174" i="5" s="1"/>
  <c r="G172" i="5"/>
  <c r="G174" i="5" s="1"/>
  <c r="F172" i="5"/>
  <c r="F174" i="5" s="1"/>
  <c r="E172" i="5"/>
  <c r="E174" i="5" s="1"/>
  <c r="D172" i="5"/>
  <c r="D174" i="5" s="1"/>
  <c r="AG171" i="5"/>
  <c r="AF171" i="5"/>
  <c r="AE171" i="5"/>
  <c r="AD171" i="5"/>
  <c r="AC171" i="5"/>
  <c r="AB171" i="5"/>
  <c r="AA171" i="5"/>
  <c r="Z171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AG170" i="5"/>
  <c r="AF170" i="5"/>
  <c r="AE170" i="5"/>
  <c r="AD170" i="5"/>
  <c r="AC170" i="5"/>
  <c r="AB170" i="5"/>
  <c r="AA170" i="5"/>
  <c r="Z170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AG168" i="5"/>
  <c r="AF168" i="5"/>
  <c r="AE168" i="5"/>
  <c r="AD168" i="5"/>
  <c r="AC168" i="5"/>
  <c r="AB168" i="5"/>
  <c r="AA168" i="5"/>
  <c r="Z168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AG167" i="5"/>
  <c r="AG169" i="5" s="1"/>
  <c r="AF167" i="5"/>
  <c r="AF169" i="5" s="1"/>
  <c r="AE167" i="5"/>
  <c r="AE169" i="5" s="1"/>
  <c r="AD167" i="5"/>
  <c r="AD169" i="5" s="1"/>
  <c r="AC167" i="5"/>
  <c r="AC169" i="5" s="1"/>
  <c r="AB167" i="5"/>
  <c r="AB169" i="5" s="1"/>
  <c r="AA167" i="5"/>
  <c r="AA169" i="5" s="1"/>
  <c r="Z167" i="5"/>
  <c r="Z169" i="5" s="1"/>
  <c r="Y167" i="5"/>
  <c r="Y169" i="5" s="1"/>
  <c r="X167" i="5"/>
  <c r="X169" i="5" s="1"/>
  <c r="W167" i="5"/>
  <c r="W169" i="5" s="1"/>
  <c r="V167" i="5"/>
  <c r="V169" i="5" s="1"/>
  <c r="U167" i="5"/>
  <c r="U169" i="5" s="1"/>
  <c r="T167" i="5"/>
  <c r="T169" i="5" s="1"/>
  <c r="S167" i="5"/>
  <c r="S169" i="5" s="1"/>
  <c r="R167" i="5"/>
  <c r="R169" i="5" s="1"/>
  <c r="Q167" i="5"/>
  <c r="Q169" i="5" s="1"/>
  <c r="P167" i="5"/>
  <c r="P169" i="5" s="1"/>
  <c r="O167" i="5"/>
  <c r="O169" i="5" s="1"/>
  <c r="N167" i="5"/>
  <c r="N169" i="5" s="1"/>
  <c r="M167" i="5"/>
  <c r="M169" i="5" s="1"/>
  <c r="L167" i="5"/>
  <c r="L169" i="5" s="1"/>
  <c r="K167" i="5"/>
  <c r="K169" i="5" s="1"/>
  <c r="J167" i="5"/>
  <c r="J169" i="5" s="1"/>
  <c r="I167" i="5"/>
  <c r="I169" i="5" s="1"/>
  <c r="H167" i="5"/>
  <c r="H169" i="5" s="1"/>
  <c r="G167" i="5"/>
  <c r="G169" i="5" s="1"/>
  <c r="F167" i="5"/>
  <c r="F169" i="5" s="1"/>
  <c r="E167" i="5"/>
  <c r="E169" i="5" s="1"/>
  <c r="D167" i="5"/>
  <c r="D169" i="5" s="1"/>
  <c r="AG166" i="5"/>
  <c r="AF166" i="5"/>
  <c r="AE166" i="5"/>
  <c r="AD166" i="5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AG165" i="5"/>
  <c r="AF165" i="5"/>
  <c r="AE165" i="5"/>
  <c r="AD165" i="5"/>
  <c r="AC165" i="5"/>
  <c r="AB165" i="5"/>
  <c r="AA165" i="5"/>
  <c r="Z165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AG163" i="5"/>
  <c r="AF163" i="5"/>
  <c r="AE163" i="5"/>
  <c r="AD163" i="5"/>
  <c r="AC163" i="5"/>
  <c r="AB163" i="5"/>
  <c r="AA163" i="5"/>
  <c r="Z163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AG162" i="5"/>
  <c r="AG164" i="5" s="1"/>
  <c r="AF162" i="5"/>
  <c r="AF164" i="5" s="1"/>
  <c r="AE162" i="5"/>
  <c r="AE164" i="5" s="1"/>
  <c r="AD162" i="5"/>
  <c r="AD164" i="5" s="1"/>
  <c r="AC162" i="5"/>
  <c r="AC164" i="5" s="1"/>
  <c r="AB162" i="5"/>
  <c r="AB164" i="5" s="1"/>
  <c r="AA162" i="5"/>
  <c r="AA164" i="5" s="1"/>
  <c r="Z162" i="5"/>
  <c r="Z164" i="5" s="1"/>
  <c r="Y162" i="5"/>
  <c r="Y164" i="5" s="1"/>
  <c r="X162" i="5"/>
  <c r="X164" i="5" s="1"/>
  <c r="W162" i="5"/>
  <c r="W164" i="5" s="1"/>
  <c r="V162" i="5"/>
  <c r="V164" i="5" s="1"/>
  <c r="U162" i="5"/>
  <c r="U164" i="5" s="1"/>
  <c r="T162" i="5"/>
  <c r="T164" i="5" s="1"/>
  <c r="S162" i="5"/>
  <c r="S164" i="5" s="1"/>
  <c r="R162" i="5"/>
  <c r="R164" i="5" s="1"/>
  <c r="Q162" i="5"/>
  <c r="Q164" i="5" s="1"/>
  <c r="P162" i="5"/>
  <c r="P164" i="5" s="1"/>
  <c r="O162" i="5"/>
  <c r="O164" i="5" s="1"/>
  <c r="N162" i="5"/>
  <c r="N164" i="5" s="1"/>
  <c r="M162" i="5"/>
  <c r="M164" i="5" s="1"/>
  <c r="L162" i="5"/>
  <c r="L164" i="5" s="1"/>
  <c r="K162" i="5"/>
  <c r="K164" i="5" s="1"/>
  <c r="J162" i="5"/>
  <c r="J164" i="5" s="1"/>
  <c r="I162" i="5"/>
  <c r="I164" i="5" s="1"/>
  <c r="H162" i="5"/>
  <c r="H164" i="5" s="1"/>
  <c r="G162" i="5"/>
  <c r="G164" i="5" s="1"/>
  <c r="F162" i="5"/>
  <c r="F164" i="5" s="1"/>
  <c r="E162" i="5"/>
  <c r="E164" i="5" s="1"/>
  <c r="D162" i="5"/>
  <c r="D164" i="5" s="1"/>
  <c r="AG161" i="5"/>
  <c r="AF161" i="5"/>
  <c r="AE161" i="5"/>
  <c r="AD161" i="5"/>
  <c r="AC161" i="5"/>
  <c r="AB161" i="5"/>
  <c r="AA161" i="5"/>
  <c r="Z161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AG160" i="5"/>
  <c r="AF160" i="5"/>
  <c r="AE160" i="5"/>
  <c r="AD160" i="5"/>
  <c r="AC160" i="5"/>
  <c r="AB160" i="5"/>
  <c r="AA160" i="5"/>
  <c r="Z160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E159" i="5"/>
  <c r="AG158" i="5"/>
  <c r="AF158" i="5"/>
  <c r="AE158" i="5"/>
  <c r="AD158" i="5"/>
  <c r="AC158" i="5"/>
  <c r="AB158" i="5"/>
  <c r="AA158" i="5"/>
  <c r="Z158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AG157" i="5"/>
  <c r="AG159" i="5" s="1"/>
  <c r="AF157" i="5"/>
  <c r="AF159" i="5" s="1"/>
  <c r="AE157" i="5"/>
  <c r="AE159" i="5" s="1"/>
  <c r="AD157" i="5"/>
  <c r="AD159" i="5" s="1"/>
  <c r="AC157" i="5"/>
  <c r="AC159" i="5" s="1"/>
  <c r="AB157" i="5"/>
  <c r="AB159" i="5" s="1"/>
  <c r="AA157" i="5"/>
  <c r="AA159" i="5" s="1"/>
  <c r="Z157" i="5"/>
  <c r="Z159" i="5" s="1"/>
  <c r="Y157" i="5"/>
  <c r="Y159" i="5" s="1"/>
  <c r="X157" i="5"/>
  <c r="X159" i="5" s="1"/>
  <c r="W157" i="5"/>
  <c r="V157" i="5"/>
  <c r="V159" i="5" s="1"/>
  <c r="U157" i="5"/>
  <c r="U159" i="5" s="1"/>
  <c r="T157" i="5"/>
  <c r="T159" i="5" s="1"/>
  <c r="S157" i="5"/>
  <c r="S159" i="5" s="1"/>
  <c r="R157" i="5"/>
  <c r="R159" i="5" s="1"/>
  <c r="Q157" i="5"/>
  <c r="Q159" i="5" s="1"/>
  <c r="P157" i="5"/>
  <c r="P159" i="5" s="1"/>
  <c r="O157" i="5"/>
  <c r="O159" i="5" s="1"/>
  <c r="N157" i="5"/>
  <c r="N159" i="5" s="1"/>
  <c r="M157" i="5"/>
  <c r="M159" i="5" s="1"/>
  <c r="L157" i="5"/>
  <c r="L159" i="5" s="1"/>
  <c r="K157" i="5"/>
  <c r="J157" i="5"/>
  <c r="J159" i="5" s="1"/>
  <c r="I157" i="5"/>
  <c r="I159" i="5" s="1"/>
  <c r="H157" i="5"/>
  <c r="H159" i="5" s="1"/>
  <c r="G157" i="5"/>
  <c r="G159" i="5" s="1"/>
  <c r="F157" i="5"/>
  <c r="F159" i="5" s="1"/>
  <c r="E157" i="5"/>
  <c r="D157" i="5"/>
  <c r="D159" i="5" s="1"/>
  <c r="AG156" i="5"/>
  <c r="AF156" i="5"/>
  <c r="AE156" i="5"/>
  <c r="AD156" i="5"/>
  <c r="AC156" i="5"/>
  <c r="AB156" i="5"/>
  <c r="AA156" i="5"/>
  <c r="Z156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AG155" i="5"/>
  <c r="AF155" i="5"/>
  <c r="AE155" i="5"/>
  <c r="AD155" i="5"/>
  <c r="AC155" i="5"/>
  <c r="AB155" i="5"/>
  <c r="AA155" i="5"/>
  <c r="Z155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K154" i="5"/>
  <c r="AG153" i="5"/>
  <c r="AF153" i="5"/>
  <c r="AE153" i="5"/>
  <c r="AD153" i="5"/>
  <c r="AC153" i="5"/>
  <c r="AB153" i="5"/>
  <c r="AA153" i="5"/>
  <c r="Z153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AG152" i="5"/>
  <c r="AG154" i="5" s="1"/>
  <c r="AF152" i="5"/>
  <c r="AF154" i="5" s="1"/>
  <c r="AE152" i="5"/>
  <c r="AE154" i="5" s="1"/>
  <c r="AD152" i="5"/>
  <c r="AD154" i="5" s="1"/>
  <c r="AC152" i="5"/>
  <c r="AB152" i="5"/>
  <c r="AB154" i="5" s="1"/>
  <c r="AA152" i="5"/>
  <c r="AA154" i="5" s="1"/>
  <c r="Z152" i="5"/>
  <c r="Z154" i="5" s="1"/>
  <c r="Y152" i="5"/>
  <c r="Y154" i="5" s="1"/>
  <c r="X152" i="5"/>
  <c r="X154" i="5" s="1"/>
  <c r="W152" i="5"/>
  <c r="W154" i="5" s="1"/>
  <c r="V152" i="5"/>
  <c r="V154" i="5" s="1"/>
  <c r="U152" i="5"/>
  <c r="U154" i="5" s="1"/>
  <c r="T152" i="5"/>
  <c r="T154" i="5" s="1"/>
  <c r="S152" i="5"/>
  <c r="S154" i="5" s="1"/>
  <c r="R152" i="5"/>
  <c r="R154" i="5" s="1"/>
  <c r="Q152" i="5"/>
  <c r="P152" i="5"/>
  <c r="P154" i="5" s="1"/>
  <c r="O152" i="5"/>
  <c r="O154" i="5" s="1"/>
  <c r="N152" i="5"/>
  <c r="N154" i="5" s="1"/>
  <c r="M152" i="5"/>
  <c r="M154" i="5" s="1"/>
  <c r="L152" i="5"/>
  <c r="L154" i="5" s="1"/>
  <c r="K152" i="5"/>
  <c r="J152" i="5"/>
  <c r="J154" i="5" s="1"/>
  <c r="I152" i="5"/>
  <c r="I154" i="5" s="1"/>
  <c r="H152" i="5"/>
  <c r="H154" i="5" s="1"/>
  <c r="G152" i="5"/>
  <c r="G154" i="5" s="1"/>
  <c r="F152" i="5"/>
  <c r="F154" i="5" s="1"/>
  <c r="E152" i="5"/>
  <c r="D152" i="5"/>
  <c r="D154" i="5" s="1"/>
  <c r="AG151" i="5"/>
  <c r="AF151" i="5"/>
  <c r="AE151" i="5"/>
  <c r="AD151" i="5"/>
  <c r="AC151" i="5"/>
  <c r="AB151" i="5"/>
  <c r="AA151" i="5"/>
  <c r="Z151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AG150" i="5"/>
  <c r="AF150" i="5"/>
  <c r="AE150" i="5"/>
  <c r="AD150" i="5"/>
  <c r="AC150" i="5"/>
  <c r="AB150" i="5"/>
  <c r="AA150" i="5"/>
  <c r="Z150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AG148" i="5"/>
  <c r="AF148" i="5"/>
  <c r="AE148" i="5"/>
  <c r="AD148" i="5"/>
  <c r="AC148" i="5"/>
  <c r="AB148" i="5"/>
  <c r="AA148" i="5"/>
  <c r="Z148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AG147" i="5"/>
  <c r="AG149" i="5" s="1"/>
  <c r="AF147" i="5"/>
  <c r="AF149" i="5" s="1"/>
  <c r="AE147" i="5"/>
  <c r="AE149" i="5" s="1"/>
  <c r="AD147" i="5"/>
  <c r="AD149" i="5" s="1"/>
  <c r="AC147" i="5"/>
  <c r="AC149" i="5" s="1"/>
  <c r="AB147" i="5"/>
  <c r="AB149" i="5" s="1"/>
  <c r="AA147" i="5"/>
  <c r="AA149" i="5" s="1"/>
  <c r="Z147" i="5"/>
  <c r="Z149" i="5" s="1"/>
  <c r="Y147" i="5"/>
  <c r="Y149" i="5" s="1"/>
  <c r="X147" i="5"/>
  <c r="X149" i="5" s="1"/>
  <c r="W147" i="5"/>
  <c r="V147" i="5"/>
  <c r="V149" i="5" s="1"/>
  <c r="U147" i="5"/>
  <c r="U149" i="5" s="1"/>
  <c r="T147" i="5"/>
  <c r="T149" i="5" s="1"/>
  <c r="S147" i="5"/>
  <c r="S149" i="5" s="1"/>
  <c r="R147" i="5"/>
  <c r="R149" i="5" s="1"/>
  <c r="Q147" i="5"/>
  <c r="Q149" i="5" s="1"/>
  <c r="P147" i="5"/>
  <c r="P149" i="5" s="1"/>
  <c r="O147" i="5"/>
  <c r="O149" i="5" s="1"/>
  <c r="N147" i="5"/>
  <c r="N149" i="5" s="1"/>
  <c r="M147" i="5"/>
  <c r="M149" i="5" s="1"/>
  <c r="L147" i="5"/>
  <c r="L149" i="5" s="1"/>
  <c r="K147" i="5"/>
  <c r="J147" i="5"/>
  <c r="J149" i="5" s="1"/>
  <c r="I147" i="5"/>
  <c r="I149" i="5" s="1"/>
  <c r="H147" i="5"/>
  <c r="H149" i="5" s="1"/>
  <c r="G147" i="5"/>
  <c r="G149" i="5" s="1"/>
  <c r="F147" i="5"/>
  <c r="F149" i="5" s="1"/>
  <c r="E147" i="5"/>
  <c r="E149" i="5" s="1"/>
  <c r="D147" i="5"/>
  <c r="D149" i="5" s="1"/>
  <c r="AG146" i="5"/>
  <c r="AF146" i="5"/>
  <c r="AE146" i="5"/>
  <c r="AD146" i="5"/>
  <c r="AC146" i="5"/>
  <c r="AB146" i="5"/>
  <c r="AA146" i="5"/>
  <c r="Z146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AG145" i="5"/>
  <c r="AF145" i="5"/>
  <c r="AE145" i="5"/>
  <c r="AD145" i="5"/>
  <c r="AC145" i="5"/>
  <c r="AB145" i="5"/>
  <c r="AA145" i="5"/>
  <c r="Z145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AG143" i="5"/>
  <c r="AF143" i="5"/>
  <c r="AE143" i="5"/>
  <c r="AD143" i="5"/>
  <c r="AC143" i="5"/>
  <c r="AB143" i="5"/>
  <c r="AA143" i="5"/>
  <c r="Z143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AG142" i="5"/>
  <c r="AG144" i="5" s="1"/>
  <c r="AF142" i="5"/>
  <c r="AF144" i="5" s="1"/>
  <c r="AE142" i="5"/>
  <c r="AE144" i="5" s="1"/>
  <c r="AD142" i="5"/>
  <c r="AD144" i="5" s="1"/>
  <c r="AC142" i="5"/>
  <c r="AB142" i="5"/>
  <c r="AB144" i="5" s="1"/>
  <c r="AA142" i="5"/>
  <c r="AA144" i="5" s="1"/>
  <c r="Z142" i="5"/>
  <c r="Z144" i="5" s="1"/>
  <c r="Y142" i="5"/>
  <c r="Y144" i="5" s="1"/>
  <c r="X142" i="5"/>
  <c r="X144" i="5" s="1"/>
  <c r="W142" i="5"/>
  <c r="W144" i="5" s="1"/>
  <c r="V142" i="5"/>
  <c r="V144" i="5" s="1"/>
  <c r="U142" i="5"/>
  <c r="U144" i="5" s="1"/>
  <c r="T142" i="5"/>
  <c r="T144" i="5" s="1"/>
  <c r="S142" i="5"/>
  <c r="S144" i="5" s="1"/>
  <c r="R142" i="5"/>
  <c r="R144" i="5" s="1"/>
  <c r="Q142" i="5"/>
  <c r="P142" i="5"/>
  <c r="P144" i="5" s="1"/>
  <c r="O142" i="5"/>
  <c r="O144" i="5" s="1"/>
  <c r="N142" i="5"/>
  <c r="N144" i="5" s="1"/>
  <c r="M142" i="5"/>
  <c r="M144" i="5" s="1"/>
  <c r="L142" i="5"/>
  <c r="L144" i="5" s="1"/>
  <c r="K142" i="5"/>
  <c r="K144" i="5" s="1"/>
  <c r="J142" i="5"/>
  <c r="J144" i="5" s="1"/>
  <c r="I142" i="5"/>
  <c r="I144" i="5" s="1"/>
  <c r="H142" i="5"/>
  <c r="H144" i="5" s="1"/>
  <c r="G142" i="5"/>
  <c r="G144" i="5" s="1"/>
  <c r="F142" i="5"/>
  <c r="F144" i="5" s="1"/>
  <c r="E142" i="5"/>
  <c r="D142" i="5"/>
  <c r="D144" i="5" s="1"/>
  <c r="AG141" i="5"/>
  <c r="AF141" i="5"/>
  <c r="AE141" i="5"/>
  <c r="AD141" i="5"/>
  <c r="AC141" i="5"/>
  <c r="AB141" i="5"/>
  <c r="AA141" i="5"/>
  <c r="Z141" i="5"/>
  <c r="Y141" i="5"/>
  <c r="X141" i="5"/>
  <c r="W141" i="5"/>
  <c r="V141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AG140" i="5"/>
  <c r="AF140" i="5"/>
  <c r="AE140" i="5"/>
  <c r="AD140" i="5"/>
  <c r="AC140" i="5"/>
  <c r="AB140" i="5"/>
  <c r="AA140" i="5"/>
  <c r="Z140" i="5"/>
  <c r="Y140" i="5"/>
  <c r="X140" i="5"/>
  <c r="W140" i="5"/>
  <c r="V140" i="5"/>
  <c r="U140" i="5"/>
  <c r="T140" i="5"/>
  <c r="S140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40" i="5"/>
  <c r="AC139" i="5"/>
  <c r="AG138" i="5"/>
  <c r="AF138" i="5"/>
  <c r="AE138" i="5"/>
  <c r="AD138" i="5"/>
  <c r="AC138" i="5"/>
  <c r="AB138" i="5"/>
  <c r="AA138" i="5"/>
  <c r="Z138" i="5"/>
  <c r="Y138" i="5"/>
  <c r="X138" i="5"/>
  <c r="W138" i="5"/>
  <c r="V138" i="5"/>
  <c r="U138" i="5"/>
  <c r="T138" i="5"/>
  <c r="S138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D138" i="5"/>
  <c r="AG137" i="5"/>
  <c r="AG139" i="5" s="1"/>
  <c r="AF137" i="5"/>
  <c r="AF139" i="5" s="1"/>
  <c r="AE137" i="5"/>
  <c r="AE139" i="5" s="1"/>
  <c r="AD137" i="5"/>
  <c r="AD139" i="5" s="1"/>
  <c r="AC137" i="5"/>
  <c r="AB137" i="5"/>
  <c r="AB139" i="5" s="1"/>
  <c r="AA137" i="5"/>
  <c r="AA139" i="5" s="1"/>
  <c r="Z137" i="5"/>
  <c r="Z139" i="5" s="1"/>
  <c r="Y137" i="5"/>
  <c r="Y139" i="5" s="1"/>
  <c r="X137" i="5"/>
  <c r="X139" i="5" s="1"/>
  <c r="W137" i="5"/>
  <c r="V137" i="5"/>
  <c r="V139" i="5" s="1"/>
  <c r="U137" i="5"/>
  <c r="U139" i="5" s="1"/>
  <c r="T137" i="5"/>
  <c r="T139" i="5" s="1"/>
  <c r="S137" i="5"/>
  <c r="S139" i="5" s="1"/>
  <c r="R137" i="5"/>
  <c r="R139" i="5" s="1"/>
  <c r="Q137" i="5"/>
  <c r="Q139" i="5" s="1"/>
  <c r="P137" i="5"/>
  <c r="P139" i="5" s="1"/>
  <c r="O137" i="5"/>
  <c r="O139" i="5" s="1"/>
  <c r="N137" i="5"/>
  <c r="N139" i="5" s="1"/>
  <c r="M137" i="5"/>
  <c r="M139" i="5" s="1"/>
  <c r="L137" i="5"/>
  <c r="L139" i="5" s="1"/>
  <c r="K137" i="5"/>
  <c r="J137" i="5"/>
  <c r="J139" i="5" s="1"/>
  <c r="I137" i="5"/>
  <c r="I139" i="5" s="1"/>
  <c r="H137" i="5"/>
  <c r="H139" i="5" s="1"/>
  <c r="G137" i="5"/>
  <c r="G139" i="5" s="1"/>
  <c r="F137" i="5"/>
  <c r="F139" i="5" s="1"/>
  <c r="E137" i="5"/>
  <c r="E139" i="5" s="1"/>
  <c r="D137" i="5"/>
  <c r="D139" i="5" s="1"/>
  <c r="AG136" i="5"/>
  <c r="AF136" i="5"/>
  <c r="AE136" i="5"/>
  <c r="AD136" i="5"/>
  <c r="AC136" i="5"/>
  <c r="AB136" i="5"/>
  <c r="AA136" i="5"/>
  <c r="Z136" i="5"/>
  <c r="Y136" i="5"/>
  <c r="X136" i="5"/>
  <c r="W136" i="5"/>
  <c r="V136" i="5"/>
  <c r="U136" i="5"/>
  <c r="T136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F136" i="5"/>
  <c r="E136" i="5"/>
  <c r="D136" i="5"/>
  <c r="AG135" i="5"/>
  <c r="AF135" i="5"/>
  <c r="AE135" i="5"/>
  <c r="AD135" i="5"/>
  <c r="AC135" i="5"/>
  <c r="AB135" i="5"/>
  <c r="AA135" i="5"/>
  <c r="Z135" i="5"/>
  <c r="Y135" i="5"/>
  <c r="X135" i="5"/>
  <c r="W135" i="5"/>
  <c r="V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W134" i="5"/>
  <c r="K134" i="5"/>
  <c r="AG133" i="5"/>
  <c r="AF133" i="5"/>
  <c r="AE133" i="5"/>
  <c r="AD133" i="5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AG132" i="5"/>
  <c r="AG134" i="5" s="1"/>
  <c r="AF132" i="5"/>
  <c r="AF134" i="5" s="1"/>
  <c r="AE132" i="5"/>
  <c r="AE134" i="5" s="1"/>
  <c r="AD132" i="5"/>
  <c r="AD134" i="5" s="1"/>
  <c r="AC132" i="5"/>
  <c r="AC134" i="5" s="1"/>
  <c r="AB132" i="5"/>
  <c r="AB134" i="5" s="1"/>
  <c r="AA132" i="5"/>
  <c r="AA134" i="5" s="1"/>
  <c r="Z132" i="5"/>
  <c r="Z134" i="5" s="1"/>
  <c r="Y132" i="5"/>
  <c r="Y134" i="5" s="1"/>
  <c r="X132" i="5"/>
  <c r="X134" i="5" s="1"/>
  <c r="W132" i="5"/>
  <c r="V132" i="5"/>
  <c r="V134" i="5" s="1"/>
  <c r="U132" i="5"/>
  <c r="U134" i="5" s="1"/>
  <c r="T132" i="5"/>
  <c r="T134" i="5" s="1"/>
  <c r="S132" i="5"/>
  <c r="S134" i="5" s="1"/>
  <c r="R132" i="5"/>
  <c r="R134" i="5" s="1"/>
  <c r="Q132" i="5"/>
  <c r="Q134" i="5" s="1"/>
  <c r="P132" i="5"/>
  <c r="P134" i="5" s="1"/>
  <c r="O132" i="5"/>
  <c r="O134" i="5" s="1"/>
  <c r="N132" i="5"/>
  <c r="N134" i="5" s="1"/>
  <c r="M132" i="5"/>
  <c r="M134" i="5" s="1"/>
  <c r="L132" i="5"/>
  <c r="L134" i="5" s="1"/>
  <c r="K132" i="5"/>
  <c r="J132" i="5"/>
  <c r="J134" i="5" s="1"/>
  <c r="I132" i="5"/>
  <c r="I134" i="5" s="1"/>
  <c r="H132" i="5"/>
  <c r="H134" i="5" s="1"/>
  <c r="G132" i="5"/>
  <c r="G134" i="5" s="1"/>
  <c r="F132" i="5"/>
  <c r="F134" i="5" s="1"/>
  <c r="E132" i="5"/>
  <c r="E134" i="5" s="1"/>
  <c r="D132" i="5"/>
  <c r="D134" i="5" s="1"/>
  <c r="AG131" i="5"/>
  <c r="AF131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AG130" i="5"/>
  <c r="AF130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AG128" i="5"/>
  <c r="AF128" i="5"/>
  <c r="AE128" i="5"/>
  <c r="AD128" i="5"/>
  <c r="AC128" i="5"/>
  <c r="AB128" i="5"/>
  <c r="AA128" i="5"/>
  <c r="Z128" i="5"/>
  <c r="Y128" i="5"/>
  <c r="X128" i="5"/>
  <c r="W128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AG127" i="5"/>
  <c r="AG129" i="5" s="1"/>
  <c r="AF127" i="5"/>
  <c r="AF129" i="5" s="1"/>
  <c r="AE127" i="5"/>
  <c r="AE129" i="5" s="1"/>
  <c r="AD127" i="5"/>
  <c r="AD129" i="5" s="1"/>
  <c r="AC127" i="5"/>
  <c r="AC129" i="5" s="1"/>
  <c r="AB127" i="5"/>
  <c r="AB129" i="5" s="1"/>
  <c r="AA127" i="5"/>
  <c r="AA129" i="5" s="1"/>
  <c r="Z127" i="5"/>
  <c r="Z129" i="5" s="1"/>
  <c r="Y127" i="5"/>
  <c r="Y129" i="5" s="1"/>
  <c r="X127" i="5"/>
  <c r="X129" i="5" s="1"/>
  <c r="W127" i="5"/>
  <c r="W129" i="5" s="1"/>
  <c r="V127" i="5"/>
  <c r="V129" i="5" s="1"/>
  <c r="U127" i="5"/>
  <c r="U129" i="5" s="1"/>
  <c r="T127" i="5"/>
  <c r="T129" i="5" s="1"/>
  <c r="S127" i="5"/>
  <c r="S129" i="5" s="1"/>
  <c r="R127" i="5"/>
  <c r="R129" i="5" s="1"/>
  <c r="Q127" i="5"/>
  <c r="Q129" i="5" s="1"/>
  <c r="P127" i="5"/>
  <c r="P129" i="5" s="1"/>
  <c r="O127" i="5"/>
  <c r="O129" i="5" s="1"/>
  <c r="N127" i="5"/>
  <c r="N129" i="5" s="1"/>
  <c r="M127" i="5"/>
  <c r="M129" i="5" s="1"/>
  <c r="L127" i="5"/>
  <c r="L129" i="5" s="1"/>
  <c r="K127" i="5"/>
  <c r="K129" i="5" s="1"/>
  <c r="J127" i="5"/>
  <c r="J129" i="5" s="1"/>
  <c r="I127" i="5"/>
  <c r="I129" i="5" s="1"/>
  <c r="H127" i="5"/>
  <c r="H129" i="5" s="1"/>
  <c r="G127" i="5"/>
  <c r="G129" i="5" s="1"/>
  <c r="F127" i="5"/>
  <c r="F129" i="5" s="1"/>
  <c r="E127" i="5"/>
  <c r="E129" i="5" s="1"/>
  <c r="D127" i="5"/>
  <c r="D129" i="5" s="1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AG125" i="5"/>
  <c r="AF125" i="5"/>
  <c r="AE125" i="5"/>
  <c r="AD125" i="5"/>
  <c r="AC125" i="5"/>
  <c r="AB125" i="5"/>
  <c r="AA125" i="5"/>
  <c r="Z125" i="5"/>
  <c r="Y125" i="5"/>
  <c r="X125" i="5"/>
  <c r="W125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W124" i="5"/>
  <c r="K124" i="5"/>
  <c r="AG123" i="5"/>
  <c r="AF123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AG122" i="5"/>
  <c r="AG124" i="5" s="1"/>
  <c r="AF122" i="5"/>
  <c r="AF124" i="5" s="1"/>
  <c r="AE122" i="5"/>
  <c r="AE124" i="5" s="1"/>
  <c r="AD122" i="5"/>
  <c r="AD124" i="5" s="1"/>
  <c r="AC122" i="5"/>
  <c r="AC124" i="5" s="1"/>
  <c r="AB122" i="5"/>
  <c r="AB124" i="5" s="1"/>
  <c r="AA122" i="5"/>
  <c r="AA124" i="5" s="1"/>
  <c r="Z122" i="5"/>
  <c r="Z124" i="5" s="1"/>
  <c r="Y122" i="5"/>
  <c r="Y124" i="5" s="1"/>
  <c r="X122" i="5"/>
  <c r="X124" i="5" s="1"/>
  <c r="W122" i="5"/>
  <c r="V122" i="5"/>
  <c r="V124" i="5" s="1"/>
  <c r="U122" i="5"/>
  <c r="U124" i="5" s="1"/>
  <c r="T122" i="5"/>
  <c r="T124" i="5" s="1"/>
  <c r="S122" i="5"/>
  <c r="S124" i="5" s="1"/>
  <c r="R122" i="5"/>
  <c r="R124" i="5" s="1"/>
  <c r="Q122" i="5"/>
  <c r="Q124" i="5" s="1"/>
  <c r="P122" i="5"/>
  <c r="P124" i="5" s="1"/>
  <c r="O122" i="5"/>
  <c r="O124" i="5" s="1"/>
  <c r="N122" i="5"/>
  <c r="N124" i="5" s="1"/>
  <c r="M122" i="5"/>
  <c r="M124" i="5" s="1"/>
  <c r="L122" i="5"/>
  <c r="L124" i="5" s="1"/>
  <c r="K122" i="5"/>
  <c r="J122" i="5"/>
  <c r="J124" i="5" s="1"/>
  <c r="I122" i="5"/>
  <c r="I124" i="5" s="1"/>
  <c r="H122" i="5"/>
  <c r="H124" i="5" s="1"/>
  <c r="G122" i="5"/>
  <c r="G124" i="5" s="1"/>
  <c r="F122" i="5"/>
  <c r="E122" i="5"/>
  <c r="E124" i="5" s="1"/>
  <c r="D122" i="5"/>
  <c r="D124" i="5" s="1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AC119" i="5"/>
  <c r="R119" i="5"/>
  <c r="Q119" i="5"/>
  <c r="E119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AG117" i="5"/>
  <c r="AG119" i="5" s="1"/>
  <c r="AF117" i="5"/>
  <c r="AF119" i="5" s="1"/>
  <c r="AE117" i="5"/>
  <c r="AE119" i="5" s="1"/>
  <c r="AD117" i="5"/>
  <c r="AD119" i="5" s="1"/>
  <c r="AC117" i="5"/>
  <c r="AB117" i="5"/>
  <c r="AB119" i="5" s="1"/>
  <c r="AA117" i="5"/>
  <c r="AA119" i="5" s="1"/>
  <c r="Z117" i="5"/>
  <c r="Z119" i="5" s="1"/>
  <c r="Y117" i="5"/>
  <c r="Y119" i="5" s="1"/>
  <c r="X117" i="5"/>
  <c r="W117" i="5"/>
  <c r="W119" i="5" s="1"/>
  <c r="V117" i="5"/>
  <c r="V119" i="5" s="1"/>
  <c r="U117" i="5"/>
  <c r="U119" i="5" s="1"/>
  <c r="T117" i="5"/>
  <c r="T119" i="5" s="1"/>
  <c r="S117" i="5"/>
  <c r="S119" i="5" s="1"/>
  <c r="R117" i="5"/>
  <c r="Q117" i="5"/>
  <c r="P117" i="5"/>
  <c r="P119" i="5" s="1"/>
  <c r="O117" i="5"/>
  <c r="O119" i="5" s="1"/>
  <c r="N117" i="5"/>
  <c r="N119" i="5" s="1"/>
  <c r="M117" i="5"/>
  <c r="M119" i="5" s="1"/>
  <c r="L117" i="5"/>
  <c r="K117" i="5"/>
  <c r="K119" i="5" s="1"/>
  <c r="J117" i="5"/>
  <c r="J119" i="5" s="1"/>
  <c r="I117" i="5"/>
  <c r="I119" i="5" s="1"/>
  <c r="H117" i="5"/>
  <c r="H119" i="5" s="1"/>
  <c r="G117" i="5"/>
  <c r="G119" i="5" s="1"/>
  <c r="F117" i="5"/>
  <c r="F119" i="5" s="1"/>
  <c r="E117" i="5"/>
  <c r="D117" i="5"/>
  <c r="D119" i="5" s="1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AG115" i="5"/>
  <c r="AF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X114" i="5"/>
  <c r="L114" i="5"/>
  <c r="AG113" i="5"/>
  <c r="AF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AG112" i="5"/>
  <c r="AG114" i="5" s="1"/>
  <c r="AF112" i="5"/>
  <c r="AF114" i="5" s="1"/>
  <c r="AE112" i="5"/>
  <c r="AE114" i="5" s="1"/>
  <c r="AD112" i="5"/>
  <c r="AC112" i="5"/>
  <c r="AB112" i="5"/>
  <c r="AB114" i="5" s="1"/>
  <c r="AA112" i="5"/>
  <c r="AA114" i="5" s="1"/>
  <c r="Z112" i="5"/>
  <c r="Z114" i="5" s="1"/>
  <c r="Y112" i="5"/>
  <c r="Y114" i="5" s="1"/>
  <c r="X112" i="5"/>
  <c r="W112" i="5"/>
  <c r="W114" i="5" s="1"/>
  <c r="V112" i="5"/>
  <c r="V114" i="5" s="1"/>
  <c r="U112" i="5"/>
  <c r="U114" i="5" s="1"/>
  <c r="T112" i="5"/>
  <c r="T114" i="5" s="1"/>
  <c r="S112" i="5"/>
  <c r="S114" i="5" s="1"/>
  <c r="R112" i="5"/>
  <c r="Q112" i="5"/>
  <c r="P112" i="5"/>
  <c r="P114" i="5" s="1"/>
  <c r="O112" i="5"/>
  <c r="O114" i="5" s="1"/>
  <c r="N112" i="5"/>
  <c r="N114" i="5" s="1"/>
  <c r="M112" i="5"/>
  <c r="M114" i="5" s="1"/>
  <c r="L112" i="5"/>
  <c r="K112" i="5"/>
  <c r="K114" i="5" s="1"/>
  <c r="J112" i="5"/>
  <c r="J114" i="5" s="1"/>
  <c r="I112" i="5"/>
  <c r="I114" i="5" s="1"/>
  <c r="H112" i="5"/>
  <c r="H114" i="5" s="1"/>
  <c r="G112" i="5"/>
  <c r="G114" i="5" s="1"/>
  <c r="F112" i="5"/>
  <c r="E112" i="5"/>
  <c r="D112" i="5"/>
  <c r="D114" i="5" s="1"/>
  <c r="AG111" i="5"/>
  <c r="AF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F109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AG107" i="5"/>
  <c r="AG109" i="5" s="1"/>
  <c r="AF107" i="5"/>
  <c r="AF109" i="5" s="1"/>
  <c r="AE107" i="5"/>
  <c r="AE109" i="5" s="1"/>
  <c r="AD107" i="5"/>
  <c r="AD109" i="5" s="1"/>
  <c r="AC107" i="5"/>
  <c r="AC109" i="5" s="1"/>
  <c r="AB107" i="5"/>
  <c r="AB109" i="5" s="1"/>
  <c r="AA107" i="5"/>
  <c r="AA109" i="5" s="1"/>
  <c r="Z107" i="5"/>
  <c r="Z109" i="5" s="1"/>
  <c r="Y107" i="5"/>
  <c r="Y109" i="5" s="1"/>
  <c r="X107" i="5"/>
  <c r="W107" i="5"/>
  <c r="V107" i="5"/>
  <c r="V109" i="5" s="1"/>
  <c r="U107" i="5"/>
  <c r="U109" i="5" s="1"/>
  <c r="T107" i="5"/>
  <c r="T109" i="5" s="1"/>
  <c r="S107" i="5"/>
  <c r="S109" i="5" s="1"/>
  <c r="R107" i="5"/>
  <c r="R109" i="5" s="1"/>
  <c r="Q107" i="5"/>
  <c r="Q109" i="5" s="1"/>
  <c r="P107" i="5"/>
  <c r="P109" i="5" s="1"/>
  <c r="O107" i="5"/>
  <c r="O109" i="5" s="1"/>
  <c r="N107" i="5"/>
  <c r="N109" i="5" s="1"/>
  <c r="M107" i="5"/>
  <c r="M109" i="5" s="1"/>
  <c r="L107" i="5"/>
  <c r="K107" i="5"/>
  <c r="J107" i="5"/>
  <c r="J109" i="5" s="1"/>
  <c r="I107" i="5"/>
  <c r="I109" i="5" s="1"/>
  <c r="H107" i="5"/>
  <c r="H109" i="5" s="1"/>
  <c r="G107" i="5"/>
  <c r="G109" i="5" s="1"/>
  <c r="F107" i="5"/>
  <c r="E107" i="5"/>
  <c r="E109" i="5" s="1"/>
  <c r="D107" i="5"/>
  <c r="D109" i="5" s="1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L104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AG102" i="5"/>
  <c r="AG104" i="5" s="1"/>
  <c r="AF102" i="5"/>
  <c r="AF104" i="5" s="1"/>
  <c r="AE102" i="5"/>
  <c r="AE104" i="5" s="1"/>
  <c r="AD102" i="5"/>
  <c r="AD104" i="5" s="1"/>
  <c r="AC102" i="5"/>
  <c r="AC104" i="5" s="1"/>
  <c r="AB102" i="5"/>
  <c r="AB104" i="5" s="1"/>
  <c r="AA102" i="5"/>
  <c r="AA104" i="5" s="1"/>
  <c r="Z102" i="5"/>
  <c r="Z104" i="5" s="1"/>
  <c r="Y102" i="5"/>
  <c r="Y104" i="5" s="1"/>
  <c r="X102" i="5"/>
  <c r="X104" i="5" s="1"/>
  <c r="W102" i="5"/>
  <c r="W104" i="5" s="1"/>
  <c r="V102" i="5"/>
  <c r="V104" i="5" s="1"/>
  <c r="U102" i="5"/>
  <c r="U104" i="5" s="1"/>
  <c r="T102" i="5"/>
  <c r="T104" i="5" s="1"/>
  <c r="S102" i="5"/>
  <c r="S104" i="5" s="1"/>
  <c r="R102" i="5"/>
  <c r="R104" i="5" s="1"/>
  <c r="Q102" i="5"/>
  <c r="Q104" i="5" s="1"/>
  <c r="P102" i="5"/>
  <c r="P104" i="5" s="1"/>
  <c r="O102" i="5"/>
  <c r="O104" i="5" s="1"/>
  <c r="N102" i="5"/>
  <c r="N104" i="5" s="1"/>
  <c r="M102" i="5"/>
  <c r="M104" i="5" s="1"/>
  <c r="L102" i="5"/>
  <c r="K102" i="5"/>
  <c r="K104" i="5" s="1"/>
  <c r="J102" i="5"/>
  <c r="J104" i="5" s="1"/>
  <c r="I102" i="5"/>
  <c r="I104" i="5" s="1"/>
  <c r="H102" i="5"/>
  <c r="H104" i="5" s="1"/>
  <c r="G102" i="5"/>
  <c r="G104" i="5" s="1"/>
  <c r="F102" i="5"/>
  <c r="E102" i="5"/>
  <c r="E104" i="5" s="1"/>
  <c r="D102" i="5"/>
  <c r="D104" i="5" s="1"/>
  <c r="AG101" i="5"/>
  <c r="AF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AG100" i="5"/>
  <c r="AF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AG97" i="5"/>
  <c r="AG99" i="5" s="1"/>
  <c r="AF97" i="5"/>
  <c r="AF99" i="5" s="1"/>
  <c r="AE97" i="5"/>
  <c r="AE99" i="5" s="1"/>
  <c r="AD97" i="5"/>
  <c r="AD99" i="5" s="1"/>
  <c r="AC97" i="5"/>
  <c r="AC99" i="5" s="1"/>
  <c r="AB97" i="5"/>
  <c r="AB99" i="5" s="1"/>
  <c r="AA97" i="5"/>
  <c r="AA99" i="5" s="1"/>
  <c r="Z97" i="5"/>
  <c r="Z99" i="5" s="1"/>
  <c r="Y97" i="5"/>
  <c r="Y99" i="5" s="1"/>
  <c r="X97" i="5"/>
  <c r="W97" i="5"/>
  <c r="V97" i="5"/>
  <c r="V99" i="5" s="1"/>
  <c r="U97" i="5"/>
  <c r="U99" i="5" s="1"/>
  <c r="T97" i="5"/>
  <c r="T99" i="5" s="1"/>
  <c r="S97" i="5"/>
  <c r="S99" i="5" s="1"/>
  <c r="R97" i="5"/>
  <c r="R99" i="5" s="1"/>
  <c r="Q97" i="5"/>
  <c r="Q99" i="5" s="1"/>
  <c r="P97" i="5"/>
  <c r="P99" i="5" s="1"/>
  <c r="O97" i="5"/>
  <c r="O99" i="5" s="1"/>
  <c r="N97" i="5"/>
  <c r="N99" i="5" s="1"/>
  <c r="M97" i="5"/>
  <c r="M99" i="5" s="1"/>
  <c r="L97" i="5"/>
  <c r="K97" i="5"/>
  <c r="J97" i="5"/>
  <c r="J99" i="5" s="1"/>
  <c r="I97" i="5"/>
  <c r="I99" i="5" s="1"/>
  <c r="H97" i="5"/>
  <c r="H99" i="5" s="1"/>
  <c r="G97" i="5"/>
  <c r="G99" i="5" s="1"/>
  <c r="F97" i="5"/>
  <c r="F99" i="5" s="1"/>
  <c r="E97" i="5"/>
  <c r="E99" i="5" s="1"/>
  <c r="D97" i="5"/>
  <c r="D99" i="5" s="1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AF94" i="5"/>
  <c r="H94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AG92" i="5"/>
  <c r="AG94" i="5" s="1"/>
  <c r="AF92" i="5"/>
  <c r="AE92" i="5"/>
  <c r="AE94" i="5" s="1"/>
  <c r="AD92" i="5"/>
  <c r="AC92" i="5"/>
  <c r="AB92" i="5"/>
  <c r="AB94" i="5" s="1"/>
  <c r="AA92" i="5"/>
  <c r="AA94" i="5" s="1"/>
  <c r="Z92" i="5"/>
  <c r="Y92" i="5"/>
  <c r="Y94" i="5" s="1"/>
  <c r="X92" i="5"/>
  <c r="X94" i="5" s="1"/>
  <c r="W92" i="5"/>
  <c r="W94" i="5" s="1"/>
  <c r="V92" i="5"/>
  <c r="V94" i="5" s="1"/>
  <c r="U92" i="5"/>
  <c r="U94" i="5" s="1"/>
  <c r="T92" i="5"/>
  <c r="T94" i="5" s="1"/>
  <c r="S92" i="5"/>
  <c r="S94" i="5" s="1"/>
  <c r="R92" i="5"/>
  <c r="Q92" i="5"/>
  <c r="P92" i="5"/>
  <c r="P94" i="5" s="1"/>
  <c r="O92" i="5"/>
  <c r="O94" i="5" s="1"/>
  <c r="N92" i="5"/>
  <c r="M92" i="5"/>
  <c r="M94" i="5" s="1"/>
  <c r="L92" i="5"/>
  <c r="L94" i="5" s="1"/>
  <c r="K92" i="5"/>
  <c r="K94" i="5" s="1"/>
  <c r="J92" i="5"/>
  <c r="J94" i="5" s="1"/>
  <c r="I92" i="5"/>
  <c r="I94" i="5" s="1"/>
  <c r="H92" i="5"/>
  <c r="G92" i="5"/>
  <c r="G94" i="5" s="1"/>
  <c r="F92" i="5"/>
  <c r="E92" i="5"/>
  <c r="D92" i="5"/>
  <c r="D94" i="5" s="1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AC89" i="5"/>
  <c r="Z89" i="5"/>
  <c r="R89" i="5"/>
  <c r="N89" i="5"/>
  <c r="F89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AG87" i="5"/>
  <c r="AG89" i="5" s="1"/>
  <c r="AF87" i="5"/>
  <c r="AF89" i="5" s="1"/>
  <c r="AE87" i="5"/>
  <c r="AE89" i="5" s="1"/>
  <c r="AD87" i="5"/>
  <c r="AD89" i="5" s="1"/>
  <c r="AC87" i="5"/>
  <c r="AB87" i="5"/>
  <c r="AB89" i="5" s="1"/>
  <c r="AA87" i="5"/>
  <c r="Z87" i="5"/>
  <c r="Y87" i="5"/>
  <c r="Y89" i="5" s="1"/>
  <c r="X87" i="5"/>
  <c r="X89" i="5" s="1"/>
  <c r="W87" i="5"/>
  <c r="W89" i="5" s="1"/>
  <c r="V87" i="5"/>
  <c r="V89" i="5" s="1"/>
  <c r="U87" i="5"/>
  <c r="U89" i="5" s="1"/>
  <c r="T87" i="5"/>
  <c r="T89" i="5" s="1"/>
  <c r="S87" i="5"/>
  <c r="S89" i="5" s="1"/>
  <c r="R87" i="5"/>
  <c r="Q87" i="5"/>
  <c r="Q89" i="5" s="1"/>
  <c r="P87" i="5"/>
  <c r="P89" i="5" s="1"/>
  <c r="O87" i="5"/>
  <c r="N87" i="5"/>
  <c r="M87" i="5"/>
  <c r="M89" i="5" s="1"/>
  <c r="L87" i="5"/>
  <c r="L89" i="5" s="1"/>
  <c r="K87" i="5"/>
  <c r="K89" i="5" s="1"/>
  <c r="J87" i="5"/>
  <c r="J89" i="5" s="1"/>
  <c r="I87" i="5"/>
  <c r="I89" i="5" s="1"/>
  <c r="H87" i="5"/>
  <c r="H89" i="5" s="1"/>
  <c r="G87" i="5"/>
  <c r="G89" i="5" s="1"/>
  <c r="F87" i="5"/>
  <c r="E87" i="5"/>
  <c r="E89" i="5" s="1"/>
  <c r="D87" i="5"/>
  <c r="D89" i="5" s="1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W84" i="5"/>
  <c r="O84" i="5"/>
  <c r="L84" i="5"/>
  <c r="K84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AG82" i="5"/>
  <c r="AG84" i="5" s="1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Y82" i="5"/>
  <c r="Y84" i="5" s="1"/>
  <c r="X82" i="5"/>
  <c r="X84" i="5" s="1"/>
  <c r="W82" i="5"/>
  <c r="V82" i="5"/>
  <c r="V84" i="5" s="1"/>
  <c r="U82" i="5"/>
  <c r="U84" i="5" s="1"/>
  <c r="T82" i="5"/>
  <c r="T84" i="5" s="1"/>
  <c r="S82" i="5"/>
  <c r="S84" i="5" s="1"/>
  <c r="R82" i="5"/>
  <c r="R84" i="5" s="1"/>
  <c r="Q82" i="5"/>
  <c r="Q84" i="5" s="1"/>
  <c r="P82" i="5"/>
  <c r="P84" i="5" s="1"/>
  <c r="O82" i="5"/>
  <c r="N82" i="5"/>
  <c r="M82" i="5"/>
  <c r="M84" i="5" s="1"/>
  <c r="L82" i="5"/>
  <c r="K82" i="5"/>
  <c r="J82" i="5"/>
  <c r="J84" i="5" s="1"/>
  <c r="I82" i="5"/>
  <c r="I84" i="5" s="1"/>
  <c r="H82" i="5"/>
  <c r="H84" i="5" s="1"/>
  <c r="G82" i="5"/>
  <c r="G84" i="5" s="1"/>
  <c r="F82" i="5"/>
  <c r="F84" i="5" s="1"/>
  <c r="E82" i="5"/>
  <c r="E84" i="5" s="1"/>
  <c r="D82" i="5"/>
  <c r="D84" i="5" s="1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AG79" i="5"/>
  <c r="Z79" i="5"/>
  <c r="U79" i="5"/>
  <c r="N79" i="5"/>
  <c r="I79" i="5"/>
  <c r="F79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AG77" i="5"/>
  <c r="AF77" i="5"/>
  <c r="AF79" i="5" s="1"/>
  <c r="AE77" i="5"/>
  <c r="AE79" i="5" s="1"/>
  <c r="AD77" i="5"/>
  <c r="AD79" i="5" s="1"/>
  <c r="AC77" i="5"/>
  <c r="AC79" i="5" s="1"/>
  <c r="AB77" i="5"/>
  <c r="AB79" i="5" s="1"/>
  <c r="AA77" i="5"/>
  <c r="AA79" i="5" s="1"/>
  <c r="Z77" i="5"/>
  <c r="Y77" i="5"/>
  <c r="Y79" i="5" s="1"/>
  <c r="X77" i="5"/>
  <c r="W77" i="5"/>
  <c r="V77" i="5"/>
  <c r="V79" i="5" s="1"/>
  <c r="U77" i="5"/>
  <c r="T77" i="5"/>
  <c r="T79" i="5" s="1"/>
  <c r="S77" i="5"/>
  <c r="S79" i="5" s="1"/>
  <c r="R77" i="5"/>
  <c r="R79" i="5" s="1"/>
  <c r="Q77" i="5"/>
  <c r="Q79" i="5" s="1"/>
  <c r="P77" i="5"/>
  <c r="P79" i="5" s="1"/>
  <c r="O77" i="5"/>
  <c r="O79" i="5" s="1"/>
  <c r="N77" i="5"/>
  <c r="M77" i="5"/>
  <c r="M79" i="5" s="1"/>
  <c r="L77" i="5"/>
  <c r="K77" i="5"/>
  <c r="J77" i="5"/>
  <c r="J79" i="5" s="1"/>
  <c r="I77" i="5"/>
  <c r="H77" i="5"/>
  <c r="H79" i="5" s="1"/>
  <c r="G77" i="5"/>
  <c r="G79" i="5" s="1"/>
  <c r="F77" i="5"/>
  <c r="E77" i="5"/>
  <c r="E79" i="5" s="1"/>
  <c r="D77" i="5"/>
  <c r="D79" i="5" s="1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AA74" i="5"/>
  <c r="O74" i="5"/>
  <c r="L74" i="5"/>
  <c r="H74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AG72" i="5"/>
  <c r="AG74" i="5" s="1"/>
  <c r="AF72" i="5"/>
  <c r="AF74" i="5" s="1"/>
  <c r="AE72" i="5"/>
  <c r="AE74" i="5" s="1"/>
  <c r="AD72" i="5"/>
  <c r="AD74" i="5" s="1"/>
  <c r="AC72" i="5"/>
  <c r="AC74" i="5" s="1"/>
  <c r="AB72" i="5"/>
  <c r="AB74" i="5" s="1"/>
  <c r="AA72" i="5"/>
  <c r="Z72" i="5"/>
  <c r="Z74" i="5" s="1"/>
  <c r="Y72" i="5"/>
  <c r="Y74" i="5" s="1"/>
  <c r="X72" i="5"/>
  <c r="X74" i="5" s="1"/>
  <c r="W72" i="5"/>
  <c r="W74" i="5" s="1"/>
  <c r="V72" i="5"/>
  <c r="V74" i="5" s="1"/>
  <c r="U72" i="5"/>
  <c r="U74" i="5" s="1"/>
  <c r="T72" i="5"/>
  <c r="T74" i="5" s="1"/>
  <c r="S72" i="5"/>
  <c r="S74" i="5" s="1"/>
  <c r="R72" i="5"/>
  <c r="R74" i="5" s="1"/>
  <c r="Q72" i="5"/>
  <c r="Q74" i="5" s="1"/>
  <c r="P72" i="5"/>
  <c r="P74" i="5" s="1"/>
  <c r="O72" i="5"/>
  <c r="N72" i="5"/>
  <c r="N74" i="5" s="1"/>
  <c r="M72" i="5"/>
  <c r="M74" i="5" s="1"/>
  <c r="L72" i="5"/>
  <c r="K72" i="5"/>
  <c r="K74" i="5" s="1"/>
  <c r="J72" i="5"/>
  <c r="J74" i="5" s="1"/>
  <c r="I72" i="5"/>
  <c r="I74" i="5" s="1"/>
  <c r="H72" i="5"/>
  <c r="G72" i="5"/>
  <c r="G74" i="5" s="1"/>
  <c r="F72" i="5"/>
  <c r="F74" i="5" s="1"/>
  <c r="E72" i="5"/>
  <c r="E74" i="5" s="1"/>
  <c r="D72" i="5"/>
  <c r="D74" i="5" s="1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AC69" i="5"/>
  <c r="W69" i="5"/>
  <c r="Q69" i="5"/>
  <c r="N69" i="5"/>
  <c r="K69" i="5"/>
  <c r="I69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AG67" i="5"/>
  <c r="AG69" i="5" s="1"/>
  <c r="AF67" i="5"/>
  <c r="AF69" i="5" s="1"/>
  <c r="AE67" i="5"/>
  <c r="AE69" i="5" s="1"/>
  <c r="AD67" i="5"/>
  <c r="AD69" i="5" s="1"/>
  <c r="AC67" i="5"/>
  <c r="AB67" i="5"/>
  <c r="AB69" i="5" s="1"/>
  <c r="AA67" i="5"/>
  <c r="Z67" i="5"/>
  <c r="Z69" i="5" s="1"/>
  <c r="Y67" i="5"/>
  <c r="Y69" i="5" s="1"/>
  <c r="X67" i="5"/>
  <c r="W67" i="5"/>
  <c r="V67" i="5"/>
  <c r="V69" i="5" s="1"/>
  <c r="U67" i="5"/>
  <c r="U69" i="5" s="1"/>
  <c r="T67" i="5"/>
  <c r="T69" i="5" s="1"/>
  <c r="S67" i="5"/>
  <c r="S69" i="5" s="1"/>
  <c r="R67" i="5"/>
  <c r="R69" i="5" s="1"/>
  <c r="Q67" i="5"/>
  <c r="P67" i="5"/>
  <c r="P69" i="5" s="1"/>
  <c r="O67" i="5"/>
  <c r="N67" i="5"/>
  <c r="M67" i="5"/>
  <c r="M69" i="5" s="1"/>
  <c r="L67" i="5"/>
  <c r="K67" i="5"/>
  <c r="J67" i="5"/>
  <c r="J69" i="5" s="1"/>
  <c r="I67" i="5"/>
  <c r="H67" i="5"/>
  <c r="H69" i="5" s="1"/>
  <c r="G67" i="5"/>
  <c r="G69" i="5" s="1"/>
  <c r="F67" i="5"/>
  <c r="F69" i="5" s="1"/>
  <c r="E67" i="5"/>
  <c r="E69" i="5" s="1"/>
  <c r="D67" i="5"/>
  <c r="D69" i="5" s="1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AC64" i="5"/>
  <c r="Q64" i="5"/>
  <c r="O64" i="5"/>
  <c r="K64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AG62" i="5"/>
  <c r="AG64" i="5" s="1"/>
  <c r="AF62" i="5"/>
  <c r="AF64" i="5" s="1"/>
  <c r="AE62" i="5"/>
  <c r="AE64" i="5" s="1"/>
  <c r="AD62" i="5"/>
  <c r="AD64" i="5" s="1"/>
  <c r="AC62" i="5"/>
  <c r="AB62" i="5"/>
  <c r="AB64" i="5" s="1"/>
  <c r="AA62" i="5"/>
  <c r="AA64" i="5" s="1"/>
  <c r="Z62" i="5"/>
  <c r="Y62" i="5"/>
  <c r="Y64" i="5" s="1"/>
  <c r="X62" i="5"/>
  <c r="X64" i="5" s="1"/>
  <c r="W62" i="5"/>
  <c r="W64" i="5" s="1"/>
  <c r="V62" i="5"/>
  <c r="V64" i="5" s="1"/>
  <c r="U62" i="5"/>
  <c r="U64" i="5" s="1"/>
  <c r="T62" i="5"/>
  <c r="T64" i="5" s="1"/>
  <c r="S62" i="5"/>
  <c r="S64" i="5" s="1"/>
  <c r="R62" i="5"/>
  <c r="R64" i="5" s="1"/>
  <c r="Q62" i="5"/>
  <c r="P62" i="5"/>
  <c r="P64" i="5" s="1"/>
  <c r="O62" i="5"/>
  <c r="N62" i="5"/>
  <c r="M62" i="5"/>
  <c r="M64" i="5" s="1"/>
  <c r="L62" i="5"/>
  <c r="L64" i="5" s="1"/>
  <c r="K62" i="5"/>
  <c r="J62" i="5"/>
  <c r="J64" i="5" s="1"/>
  <c r="I62" i="5"/>
  <c r="I64" i="5" s="1"/>
  <c r="H62" i="5"/>
  <c r="H64" i="5" s="1"/>
  <c r="G62" i="5"/>
  <c r="G64" i="5" s="1"/>
  <c r="F62" i="5"/>
  <c r="F64" i="5" s="1"/>
  <c r="E62" i="5"/>
  <c r="E64" i="5" s="1"/>
  <c r="D62" i="5"/>
  <c r="D64" i="5" s="1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Z59" i="5"/>
  <c r="W59" i="5"/>
  <c r="R59" i="5"/>
  <c r="Q59" i="5"/>
  <c r="N59" i="5"/>
  <c r="K59" i="5"/>
  <c r="E59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AG57" i="5"/>
  <c r="AG59" i="5" s="1"/>
  <c r="AF57" i="5"/>
  <c r="AF59" i="5" s="1"/>
  <c r="AE57" i="5"/>
  <c r="AE59" i="5" s="1"/>
  <c r="AD57" i="5"/>
  <c r="AD59" i="5" s="1"/>
  <c r="AC57" i="5"/>
  <c r="AC59" i="5" s="1"/>
  <c r="AB57" i="5"/>
  <c r="AB59" i="5" s="1"/>
  <c r="AA57" i="5"/>
  <c r="Z57" i="5"/>
  <c r="Y57" i="5"/>
  <c r="Y59" i="5" s="1"/>
  <c r="X57" i="5"/>
  <c r="W57" i="5"/>
  <c r="V57" i="5"/>
  <c r="V59" i="5" s="1"/>
  <c r="U57" i="5"/>
  <c r="U59" i="5" s="1"/>
  <c r="T57" i="5"/>
  <c r="T59" i="5" s="1"/>
  <c r="S57" i="5"/>
  <c r="S59" i="5" s="1"/>
  <c r="R57" i="5"/>
  <c r="Q57" i="5"/>
  <c r="P57" i="5"/>
  <c r="P59" i="5" s="1"/>
  <c r="O57" i="5"/>
  <c r="N57" i="5"/>
  <c r="M57" i="5"/>
  <c r="M59" i="5" s="1"/>
  <c r="L57" i="5"/>
  <c r="K57" i="5"/>
  <c r="J57" i="5"/>
  <c r="J59" i="5" s="1"/>
  <c r="I57" i="5"/>
  <c r="I59" i="5" s="1"/>
  <c r="H57" i="5"/>
  <c r="H59" i="5" s="1"/>
  <c r="G57" i="5"/>
  <c r="G59" i="5" s="1"/>
  <c r="F57" i="5"/>
  <c r="F59" i="5" s="1"/>
  <c r="E57" i="5"/>
  <c r="D57" i="5"/>
  <c r="D59" i="5" s="1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AA54" i="5"/>
  <c r="Q54" i="5"/>
  <c r="O54" i="5"/>
  <c r="L54" i="5"/>
  <c r="K54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AG52" i="5"/>
  <c r="AG54" i="5" s="1"/>
  <c r="AF52" i="5"/>
  <c r="AF54" i="5" s="1"/>
  <c r="AE52" i="5"/>
  <c r="AE54" i="5" s="1"/>
  <c r="AD52" i="5"/>
  <c r="AD54" i="5" s="1"/>
  <c r="AC52" i="5"/>
  <c r="AC54" i="5" s="1"/>
  <c r="AB52" i="5"/>
  <c r="AB54" i="5" s="1"/>
  <c r="AA52" i="5"/>
  <c r="Z52" i="5"/>
  <c r="Y52" i="5"/>
  <c r="Y54" i="5" s="1"/>
  <c r="X52" i="5"/>
  <c r="X54" i="5" s="1"/>
  <c r="W52" i="5"/>
  <c r="W54" i="5" s="1"/>
  <c r="V52" i="5"/>
  <c r="V54" i="5" s="1"/>
  <c r="U52" i="5"/>
  <c r="U54" i="5" s="1"/>
  <c r="T52" i="5"/>
  <c r="T54" i="5" s="1"/>
  <c r="S52" i="5"/>
  <c r="S54" i="5" s="1"/>
  <c r="R52" i="5"/>
  <c r="R54" i="5" s="1"/>
  <c r="Q52" i="5"/>
  <c r="P52" i="5"/>
  <c r="P54" i="5" s="1"/>
  <c r="O52" i="5"/>
  <c r="N52" i="5"/>
  <c r="M52" i="5"/>
  <c r="M54" i="5" s="1"/>
  <c r="L52" i="5"/>
  <c r="K52" i="5"/>
  <c r="J52" i="5"/>
  <c r="J54" i="5" s="1"/>
  <c r="I52" i="5"/>
  <c r="I54" i="5" s="1"/>
  <c r="H52" i="5"/>
  <c r="H54" i="5" s="1"/>
  <c r="G52" i="5"/>
  <c r="G54" i="5" s="1"/>
  <c r="F52" i="5"/>
  <c r="F54" i="5" s="1"/>
  <c r="E52" i="5"/>
  <c r="E54" i="5" s="1"/>
  <c r="D52" i="5"/>
  <c r="D54" i="5" s="1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AD49" i="5"/>
  <c r="U49" i="5"/>
  <c r="S49" i="5"/>
  <c r="R49" i="5"/>
  <c r="F49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AG47" i="5"/>
  <c r="AG49" i="5" s="1"/>
  <c r="AF47" i="5"/>
  <c r="AE47" i="5"/>
  <c r="AE49" i="5" s="1"/>
  <c r="AD47" i="5"/>
  <c r="AC47" i="5"/>
  <c r="AC49" i="5" s="1"/>
  <c r="AB47" i="5"/>
  <c r="AB49" i="5" s="1"/>
  <c r="AA47" i="5"/>
  <c r="Z47" i="5"/>
  <c r="Z49" i="5" s="1"/>
  <c r="Y47" i="5"/>
  <c r="Y49" i="5" s="1"/>
  <c r="X47" i="5"/>
  <c r="X49" i="5" s="1"/>
  <c r="W47" i="5"/>
  <c r="W49" i="5" s="1"/>
  <c r="V47" i="5"/>
  <c r="V49" i="5" s="1"/>
  <c r="U47" i="5"/>
  <c r="T47" i="5"/>
  <c r="S47" i="5"/>
  <c r="R47" i="5"/>
  <c r="Q47" i="5"/>
  <c r="Q49" i="5" s="1"/>
  <c r="P47" i="5"/>
  <c r="P49" i="5" s="1"/>
  <c r="O47" i="5"/>
  <c r="N47" i="5"/>
  <c r="N49" i="5" s="1"/>
  <c r="M47" i="5"/>
  <c r="M49" i="5" s="1"/>
  <c r="L47" i="5"/>
  <c r="L49" i="5" s="1"/>
  <c r="K47" i="5"/>
  <c r="K49" i="5" s="1"/>
  <c r="J47" i="5"/>
  <c r="J49" i="5" s="1"/>
  <c r="I47" i="5"/>
  <c r="I49" i="5" s="1"/>
  <c r="H47" i="5"/>
  <c r="G47" i="5"/>
  <c r="G49" i="5" s="1"/>
  <c r="F47" i="5"/>
  <c r="E47" i="5"/>
  <c r="E49" i="5" s="1"/>
  <c r="D47" i="5"/>
  <c r="D49" i="5" s="1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AC44" i="5"/>
  <c r="AA44" i="5"/>
  <c r="Y44" i="5"/>
  <c r="W44" i="5"/>
  <c r="O44" i="5"/>
  <c r="M44" i="5"/>
  <c r="K44" i="5"/>
  <c r="H44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AG42" i="5"/>
  <c r="AF42" i="5"/>
  <c r="AF44" i="5" s="1"/>
  <c r="AE42" i="5"/>
  <c r="AE44" i="5" s="1"/>
  <c r="AD42" i="5"/>
  <c r="AD44" i="5" s="1"/>
  <c r="AC42" i="5"/>
  <c r="AB42" i="5"/>
  <c r="AB44" i="5" s="1"/>
  <c r="AA42" i="5"/>
  <c r="Z42" i="5"/>
  <c r="Z44" i="5" s="1"/>
  <c r="Y42" i="5"/>
  <c r="X42" i="5"/>
  <c r="X44" i="5" s="1"/>
  <c r="W42" i="5"/>
  <c r="V42" i="5"/>
  <c r="U42" i="5"/>
  <c r="T42" i="5"/>
  <c r="T44" i="5" s="1"/>
  <c r="S42" i="5"/>
  <c r="S44" i="5" s="1"/>
  <c r="R42" i="5"/>
  <c r="R44" i="5" s="1"/>
  <c r="Q42" i="5"/>
  <c r="Q44" i="5" s="1"/>
  <c r="P42" i="5"/>
  <c r="P44" i="5" s="1"/>
  <c r="O42" i="5"/>
  <c r="N42" i="5"/>
  <c r="N44" i="5" s="1"/>
  <c r="M42" i="5"/>
  <c r="L42" i="5"/>
  <c r="L44" i="5" s="1"/>
  <c r="K42" i="5"/>
  <c r="J42" i="5"/>
  <c r="I42" i="5"/>
  <c r="H42" i="5"/>
  <c r="G42" i="5"/>
  <c r="G44" i="5" s="1"/>
  <c r="F42" i="5"/>
  <c r="F44" i="5" s="1"/>
  <c r="E42" i="5"/>
  <c r="E44" i="5" s="1"/>
  <c r="D42" i="5"/>
  <c r="D44" i="5" s="1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AE39" i="5"/>
  <c r="AC39" i="5"/>
  <c r="W39" i="5"/>
  <c r="S39" i="5"/>
  <c r="N39" i="5"/>
  <c r="G39" i="5"/>
  <c r="E39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Q39" i="5" s="1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AG37" i="5"/>
  <c r="AG39" i="5" s="1"/>
  <c r="AF37" i="5"/>
  <c r="AF39" i="5" s="1"/>
  <c r="AE37" i="5"/>
  <c r="AD37" i="5"/>
  <c r="AD39" i="5" s="1"/>
  <c r="AC37" i="5"/>
  <c r="AB37" i="5"/>
  <c r="AA37" i="5"/>
  <c r="Z37" i="5"/>
  <c r="Z39" i="5" s="1"/>
  <c r="Y37" i="5"/>
  <c r="Y39" i="5" s="1"/>
  <c r="X37" i="5"/>
  <c r="X39" i="5" s="1"/>
  <c r="W37" i="5"/>
  <c r="V37" i="5"/>
  <c r="V39" i="5" s="1"/>
  <c r="U37" i="5"/>
  <c r="U39" i="5" s="1"/>
  <c r="T37" i="5"/>
  <c r="T39" i="5" s="1"/>
  <c r="S37" i="5"/>
  <c r="R37" i="5"/>
  <c r="R39" i="5" s="1"/>
  <c r="Q37" i="5"/>
  <c r="P37" i="5"/>
  <c r="O37" i="5"/>
  <c r="N37" i="5"/>
  <c r="M37" i="5"/>
  <c r="M39" i="5" s="1"/>
  <c r="L37" i="5"/>
  <c r="L39" i="5" s="1"/>
  <c r="K37" i="5"/>
  <c r="K39" i="5" s="1"/>
  <c r="J37" i="5"/>
  <c r="J39" i="5" s="1"/>
  <c r="I37" i="5"/>
  <c r="I39" i="5" s="1"/>
  <c r="H37" i="5"/>
  <c r="H39" i="5" s="1"/>
  <c r="G37" i="5"/>
  <c r="F37" i="5"/>
  <c r="F39" i="5" s="1"/>
  <c r="E37" i="5"/>
  <c r="D37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X34" i="5"/>
  <c r="W34" i="5"/>
  <c r="R34" i="5"/>
  <c r="P34" i="5"/>
  <c r="K34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L34" i="5" s="1"/>
  <c r="K33" i="5"/>
  <c r="J33" i="5"/>
  <c r="I33" i="5"/>
  <c r="H33" i="5"/>
  <c r="G33" i="5"/>
  <c r="F33" i="5"/>
  <c r="E33" i="5"/>
  <c r="D33" i="5"/>
  <c r="AG32" i="5"/>
  <c r="AF32" i="5"/>
  <c r="AF34" i="5" s="1"/>
  <c r="AE32" i="5"/>
  <c r="AE34" i="5" s="1"/>
  <c r="AD32" i="5"/>
  <c r="AD34" i="5" s="1"/>
  <c r="AC32" i="5"/>
  <c r="AC34" i="5" s="1"/>
  <c r="AB32" i="5"/>
  <c r="AB34" i="5" s="1"/>
  <c r="AA32" i="5"/>
  <c r="AA34" i="5" s="1"/>
  <c r="Z32" i="5"/>
  <c r="Y32" i="5"/>
  <c r="Y34" i="5" s="1"/>
  <c r="X32" i="5"/>
  <c r="W32" i="5"/>
  <c r="V32" i="5"/>
  <c r="U32" i="5"/>
  <c r="T32" i="5"/>
  <c r="T34" i="5" s="1"/>
  <c r="S32" i="5"/>
  <c r="S34" i="5" s="1"/>
  <c r="R32" i="5"/>
  <c r="Q32" i="5"/>
  <c r="Q34" i="5" s="1"/>
  <c r="P32" i="5"/>
  <c r="O32" i="5"/>
  <c r="O34" i="5" s="1"/>
  <c r="N32" i="5"/>
  <c r="M32" i="5"/>
  <c r="M34" i="5" s="1"/>
  <c r="L32" i="5"/>
  <c r="K32" i="5"/>
  <c r="J32" i="5"/>
  <c r="I32" i="5"/>
  <c r="H32" i="5"/>
  <c r="H34" i="5" s="1"/>
  <c r="G32" i="5"/>
  <c r="G34" i="5" s="1"/>
  <c r="F32" i="5"/>
  <c r="F34" i="5" s="1"/>
  <c r="E32" i="5"/>
  <c r="E34" i="5" s="1"/>
  <c r="D32" i="5"/>
  <c r="D34" i="5" s="1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AG29" i="5"/>
  <c r="AE29" i="5"/>
  <c r="Z29" i="5"/>
  <c r="Y29" i="5"/>
  <c r="X29" i="5"/>
  <c r="T29" i="5"/>
  <c r="R29" i="5"/>
  <c r="M29" i="5"/>
  <c r="K29" i="5"/>
  <c r="G29" i="5"/>
  <c r="E29" i="5"/>
  <c r="AG28" i="5"/>
  <c r="AF28" i="5"/>
  <c r="AE28" i="5"/>
  <c r="AD28" i="5"/>
  <c r="AC28" i="5"/>
  <c r="AC29" i="5" s="1"/>
  <c r="AB28" i="5"/>
  <c r="AA28" i="5"/>
  <c r="Z28" i="5"/>
  <c r="Y28" i="5"/>
  <c r="X28" i="5"/>
  <c r="W28" i="5"/>
  <c r="V28" i="5"/>
  <c r="U28" i="5"/>
  <c r="T28" i="5"/>
  <c r="S28" i="5"/>
  <c r="R28" i="5"/>
  <c r="Q28" i="5"/>
  <c r="Q29" i="5" s="1"/>
  <c r="P28" i="5"/>
  <c r="O28" i="5"/>
  <c r="O29" i="5" s="1"/>
  <c r="N28" i="5"/>
  <c r="M28" i="5"/>
  <c r="L28" i="5"/>
  <c r="L29" i="5" s="1"/>
  <c r="K28" i="5"/>
  <c r="J28" i="5"/>
  <c r="I28" i="5"/>
  <c r="H28" i="5"/>
  <c r="G28" i="5"/>
  <c r="F28" i="5"/>
  <c r="E28" i="5"/>
  <c r="D28" i="5"/>
  <c r="AG27" i="5"/>
  <c r="AF27" i="5"/>
  <c r="AF29" i="5" s="1"/>
  <c r="AE27" i="5"/>
  <c r="AD27" i="5"/>
  <c r="AD29" i="5" s="1"/>
  <c r="AC27" i="5"/>
  <c r="AB27" i="5"/>
  <c r="AA27" i="5"/>
  <c r="AA29" i="5" s="1"/>
  <c r="Z27" i="5"/>
  <c r="Y27" i="5"/>
  <c r="X27" i="5"/>
  <c r="W27" i="5"/>
  <c r="W29" i="5" s="1"/>
  <c r="V27" i="5"/>
  <c r="V29" i="5" s="1"/>
  <c r="U27" i="5"/>
  <c r="U29" i="5" s="1"/>
  <c r="T27" i="5"/>
  <c r="S27" i="5"/>
  <c r="S29" i="5" s="1"/>
  <c r="R27" i="5"/>
  <c r="Q27" i="5"/>
  <c r="P27" i="5"/>
  <c r="O27" i="5"/>
  <c r="N27" i="5"/>
  <c r="N29" i="5" s="1"/>
  <c r="M27" i="5"/>
  <c r="L27" i="5"/>
  <c r="K27" i="5"/>
  <c r="J27" i="5"/>
  <c r="J29" i="5" s="1"/>
  <c r="I27" i="5"/>
  <c r="I29" i="5" s="1"/>
  <c r="H27" i="5"/>
  <c r="H29" i="5" s="1"/>
  <c r="G27" i="5"/>
  <c r="F27" i="5"/>
  <c r="F29" i="5" s="1"/>
  <c r="E27" i="5"/>
  <c r="D27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AG22" i="5"/>
  <c r="AG24" i="5" s="1"/>
  <c r="AF22" i="5"/>
  <c r="AF24" i="5" s="1"/>
  <c r="AE22" i="5"/>
  <c r="AE24" i="5" s="1"/>
  <c r="AD22" i="5"/>
  <c r="AD24" i="5" s="1"/>
  <c r="AC22" i="5"/>
  <c r="AC24" i="5" s="1"/>
  <c r="AB22" i="5"/>
  <c r="AB24" i="5" s="1"/>
  <c r="AA22" i="5"/>
  <c r="AA24" i="5" s="1"/>
  <c r="Z22" i="5"/>
  <c r="Z24" i="5" s="1"/>
  <c r="Y22" i="5"/>
  <c r="Y24" i="5" s="1"/>
  <c r="X22" i="5"/>
  <c r="X24" i="5" s="1"/>
  <c r="W22" i="5"/>
  <c r="W24" i="5" s="1"/>
  <c r="V22" i="5"/>
  <c r="V24" i="5" s="1"/>
  <c r="U22" i="5"/>
  <c r="U24" i="5" s="1"/>
  <c r="T22" i="5"/>
  <c r="T24" i="5" s="1"/>
  <c r="S22" i="5"/>
  <c r="S24" i="5" s="1"/>
  <c r="R22" i="5"/>
  <c r="R24" i="5" s="1"/>
  <c r="Q22" i="5"/>
  <c r="Q24" i="5" s="1"/>
  <c r="P22" i="5"/>
  <c r="P24" i="5" s="1"/>
  <c r="O22" i="5"/>
  <c r="O24" i="5" s="1"/>
  <c r="N22" i="5"/>
  <c r="N24" i="5" s="1"/>
  <c r="M22" i="5"/>
  <c r="M24" i="5" s="1"/>
  <c r="L22" i="5"/>
  <c r="L24" i="5" s="1"/>
  <c r="K22" i="5"/>
  <c r="K24" i="5" s="1"/>
  <c r="J22" i="5"/>
  <c r="J24" i="5" s="1"/>
  <c r="I22" i="5"/>
  <c r="I24" i="5" s="1"/>
  <c r="H22" i="5"/>
  <c r="H24" i="5" s="1"/>
  <c r="G22" i="5"/>
  <c r="G24" i="5" s="1"/>
  <c r="F22" i="5"/>
  <c r="F24" i="5" s="1"/>
  <c r="E22" i="5"/>
  <c r="E24" i="5" s="1"/>
  <c r="D22" i="5"/>
  <c r="D24" i="5" s="1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AG17" i="5"/>
  <c r="AG19" i="5" s="1"/>
  <c r="AF17" i="5"/>
  <c r="AF19" i="5" s="1"/>
  <c r="AE17" i="5"/>
  <c r="AE19" i="5" s="1"/>
  <c r="AD17" i="5"/>
  <c r="AD19" i="5" s="1"/>
  <c r="AC17" i="5"/>
  <c r="AC19" i="5" s="1"/>
  <c r="AB17" i="5"/>
  <c r="AB19" i="5" s="1"/>
  <c r="AA17" i="5"/>
  <c r="AA19" i="5" s="1"/>
  <c r="Z17" i="5"/>
  <c r="Z19" i="5" s="1"/>
  <c r="Y17" i="5"/>
  <c r="Y19" i="5" s="1"/>
  <c r="X17" i="5"/>
  <c r="X19" i="5" s="1"/>
  <c r="W17" i="5"/>
  <c r="W19" i="5" s="1"/>
  <c r="V17" i="5"/>
  <c r="V19" i="5" s="1"/>
  <c r="U17" i="5"/>
  <c r="U19" i="5" s="1"/>
  <c r="T17" i="5"/>
  <c r="T19" i="5" s="1"/>
  <c r="S17" i="5"/>
  <c r="S19" i="5" s="1"/>
  <c r="R17" i="5"/>
  <c r="R19" i="5" s="1"/>
  <c r="Q17" i="5"/>
  <c r="Q19" i="5" s="1"/>
  <c r="P17" i="5"/>
  <c r="P19" i="5" s="1"/>
  <c r="O17" i="5"/>
  <c r="O19" i="5" s="1"/>
  <c r="N17" i="5"/>
  <c r="N19" i="5" s="1"/>
  <c r="M17" i="5"/>
  <c r="M19" i="5" s="1"/>
  <c r="L17" i="5"/>
  <c r="L19" i="5" s="1"/>
  <c r="K17" i="5"/>
  <c r="K19" i="5" s="1"/>
  <c r="J17" i="5"/>
  <c r="J19" i="5" s="1"/>
  <c r="I17" i="5"/>
  <c r="I19" i="5" s="1"/>
  <c r="H17" i="5"/>
  <c r="H19" i="5" s="1"/>
  <c r="G17" i="5"/>
  <c r="G19" i="5" s="1"/>
  <c r="F17" i="5"/>
  <c r="F19" i="5" s="1"/>
  <c r="E17" i="5"/>
  <c r="E19" i="5" s="1"/>
  <c r="D17" i="5"/>
  <c r="D19" i="5" s="1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AG12" i="5"/>
  <c r="AG14" i="5" s="1"/>
  <c r="AF12" i="5"/>
  <c r="AF14" i="5" s="1"/>
  <c r="AE12" i="5"/>
  <c r="AE14" i="5" s="1"/>
  <c r="AD12" i="5"/>
  <c r="AD14" i="5" s="1"/>
  <c r="AC12" i="5"/>
  <c r="AC14" i="5" s="1"/>
  <c r="AB12" i="5"/>
  <c r="AB14" i="5" s="1"/>
  <c r="AA12" i="5"/>
  <c r="AA14" i="5" s="1"/>
  <c r="Z12" i="5"/>
  <c r="Z14" i="5" s="1"/>
  <c r="Y12" i="5"/>
  <c r="Y14" i="5" s="1"/>
  <c r="X12" i="5"/>
  <c r="X14" i="5" s="1"/>
  <c r="W12" i="5"/>
  <c r="W14" i="5" s="1"/>
  <c r="V12" i="5"/>
  <c r="V14" i="5" s="1"/>
  <c r="U12" i="5"/>
  <c r="U14" i="5" s="1"/>
  <c r="T12" i="5"/>
  <c r="T14" i="5" s="1"/>
  <c r="S12" i="5"/>
  <c r="S14" i="5" s="1"/>
  <c r="R12" i="5"/>
  <c r="R14" i="5" s="1"/>
  <c r="Q12" i="5"/>
  <c r="Q14" i="5" s="1"/>
  <c r="P12" i="5"/>
  <c r="P14" i="5" s="1"/>
  <c r="O12" i="5"/>
  <c r="O14" i="5" s="1"/>
  <c r="N12" i="5"/>
  <c r="N14" i="5" s="1"/>
  <c r="M12" i="5"/>
  <c r="M14" i="5" s="1"/>
  <c r="L12" i="5"/>
  <c r="L14" i="5" s="1"/>
  <c r="K12" i="5"/>
  <c r="K14" i="5" s="1"/>
  <c r="J12" i="5"/>
  <c r="J14" i="5" s="1"/>
  <c r="I12" i="5"/>
  <c r="I14" i="5" s="1"/>
  <c r="H12" i="5"/>
  <c r="H14" i="5" s="1"/>
  <c r="G12" i="5"/>
  <c r="G14" i="5" s="1"/>
  <c r="F12" i="5"/>
  <c r="F14" i="5" s="1"/>
  <c r="E12" i="5"/>
  <c r="E14" i="5" s="1"/>
  <c r="D12" i="5"/>
  <c r="D14" i="5" s="1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AG7" i="5"/>
  <c r="AG9" i="5" s="1"/>
  <c r="AF7" i="5"/>
  <c r="AF9" i="5" s="1"/>
  <c r="AE7" i="5"/>
  <c r="AE9" i="5" s="1"/>
  <c r="AD7" i="5"/>
  <c r="AD9" i="5" s="1"/>
  <c r="AC7" i="5"/>
  <c r="AC9" i="5" s="1"/>
  <c r="AB7" i="5"/>
  <c r="AB9" i="5" s="1"/>
  <c r="AA7" i="5"/>
  <c r="AA9" i="5" s="1"/>
  <c r="Z7" i="5"/>
  <c r="Z9" i="5" s="1"/>
  <c r="Y7" i="5"/>
  <c r="Y9" i="5" s="1"/>
  <c r="X7" i="5"/>
  <c r="X9" i="5" s="1"/>
  <c r="W7" i="5"/>
  <c r="W9" i="5" s="1"/>
  <c r="V7" i="5"/>
  <c r="V9" i="5" s="1"/>
  <c r="U7" i="5"/>
  <c r="U9" i="5" s="1"/>
  <c r="T7" i="5"/>
  <c r="T9" i="5" s="1"/>
  <c r="S7" i="5"/>
  <c r="S9" i="5" s="1"/>
  <c r="R7" i="5"/>
  <c r="R9" i="5" s="1"/>
  <c r="Q7" i="5"/>
  <c r="Q9" i="5" s="1"/>
  <c r="P7" i="5"/>
  <c r="P9" i="5" s="1"/>
  <c r="O7" i="5"/>
  <c r="O9" i="5" s="1"/>
  <c r="N7" i="5"/>
  <c r="N9" i="5" s="1"/>
  <c r="M7" i="5"/>
  <c r="M9" i="5" s="1"/>
  <c r="L7" i="5"/>
  <c r="L9" i="5" s="1"/>
  <c r="K7" i="5"/>
  <c r="K9" i="5" s="1"/>
  <c r="J7" i="5"/>
  <c r="J9" i="5" s="1"/>
  <c r="I7" i="5"/>
  <c r="I9" i="5" s="1"/>
  <c r="H7" i="5"/>
  <c r="H9" i="5" s="1"/>
  <c r="G7" i="5"/>
  <c r="G9" i="5" s="1"/>
  <c r="F7" i="5"/>
  <c r="F9" i="5" s="1"/>
  <c r="E7" i="5"/>
  <c r="E9" i="5" s="1"/>
  <c r="D7" i="5"/>
  <c r="D9" i="5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G5" i="14" l="1"/>
  <c r="G8" i="14"/>
  <c r="G11" i="14"/>
  <c r="G14" i="14"/>
  <c r="G17" i="14"/>
  <c r="G20" i="14"/>
  <c r="G23" i="14"/>
  <c r="G26" i="14"/>
  <c r="G29" i="14"/>
  <c r="G32" i="14"/>
  <c r="G35" i="14"/>
  <c r="G38" i="14"/>
  <c r="G41" i="14"/>
  <c r="G44" i="14"/>
  <c r="G47" i="14"/>
  <c r="G50" i="14"/>
  <c r="G53" i="14"/>
  <c r="G56" i="14"/>
  <c r="G59" i="14"/>
  <c r="G62" i="14"/>
  <c r="F7" i="14"/>
  <c r="F10" i="14"/>
  <c r="F13" i="14"/>
  <c r="F16" i="14"/>
  <c r="F19" i="14"/>
  <c r="I34" i="5"/>
  <c r="U34" i="5"/>
  <c r="AG34" i="5"/>
  <c r="E144" i="5"/>
  <c r="Q144" i="5"/>
  <c r="AC144" i="5"/>
  <c r="J34" i="5"/>
  <c r="V34" i="5"/>
  <c r="K159" i="5"/>
  <c r="W159" i="5"/>
  <c r="O49" i="5"/>
  <c r="AA49" i="5"/>
  <c r="N94" i="5"/>
  <c r="Z94" i="5"/>
  <c r="O39" i="5"/>
  <c r="AA39" i="5"/>
  <c r="I44" i="5"/>
  <c r="U44" i="5"/>
  <c r="AG44" i="5"/>
  <c r="L59" i="5"/>
  <c r="X59" i="5"/>
  <c r="L119" i="5"/>
  <c r="X119" i="5"/>
  <c r="F124" i="5"/>
  <c r="K139" i="5"/>
  <c r="W139" i="5"/>
  <c r="D29" i="5"/>
  <c r="AB29" i="5"/>
  <c r="D39" i="5"/>
  <c r="P39" i="5"/>
  <c r="AB39" i="5"/>
  <c r="J44" i="5"/>
  <c r="V44" i="5"/>
  <c r="L69" i="5"/>
  <c r="X69" i="5"/>
  <c r="K79" i="5"/>
  <c r="W79" i="5"/>
  <c r="O89" i="5"/>
  <c r="AA89" i="5"/>
  <c r="K109" i="5"/>
  <c r="W109" i="5"/>
  <c r="E114" i="5"/>
  <c r="Q114" i="5"/>
  <c r="AC114" i="5"/>
  <c r="P29" i="5"/>
  <c r="N34" i="5"/>
  <c r="Z34" i="5"/>
  <c r="N54" i="5"/>
  <c r="Z54" i="5"/>
  <c r="L79" i="5"/>
  <c r="X79" i="5"/>
  <c r="E94" i="5"/>
  <c r="Q94" i="5"/>
  <c r="AC94" i="5"/>
  <c r="L109" i="5"/>
  <c r="X109" i="5"/>
  <c r="F114" i="5"/>
  <c r="R114" i="5"/>
  <c r="AD114" i="5"/>
  <c r="E154" i="5"/>
  <c r="Q154" i="5"/>
  <c r="AC154" i="5"/>
  <c r="O59" i="5"/>
  <c r="AA59" i="5"/>
  <c r="N64" i="5"/>
  <c r="Z64" i="5"/>
  <c r="N84" i="5"/>
  <c r="Z84" i="5"/>
  <c r="F94" i="5"/>
  <c r="R94" i="5"/>
  <c r="AD94" i="5"/>
  <c r="K99" i="5"/>
  <c r="W99" i="5"/>
  <c r="H49" i="5"/>
  <c r="T49" i="5"/>
  <c r="AF49" i="5"/>
  <c r="O69" i="5"/>
  <c r="AA69" i="5"/>
  <c r="L99" i="5"/>
  <c r="X99" i="5"/>
  <c r="F104" i="5"/>
  <c r="K149" i="5"/>
  <c r="W149" i="5"/>
  <c r="C16" i="13" l="1"/>
  <c r="C15" i="13"/>
  <c r="C14" i="13"/>
  <c r="C13" i="13"/>
  <c r="C11" i="13"/>
  <c r="C10" i="13"/>
  <c r="C9" i="13"/>
  <c r="C8" i="13"/>
  <c r="C6" i="13"/>
  <c r="C5" i="13"/>
  <c r="C4" i="13"/>
  <c r="C3" i="13"/>
  <c r="E8" i="13" l="1"/>
  <c r="F16" i="13"/>
  <c r="E16" i="13"/>
  <c r="F15" i="13"/>
  <c r="E15" i="13"/>
  <c r="F13" i="13"/>
  <c r="E13" i="13"/>
  <c r="F8" i="13"/>
  <c r="F6" i="13"/>
  <c r="E6" i="13"/>
  <c r="F5" i="13"/>
  <c r="E5" i="13"/>
  <c r="F3" i="13"/>
  <c r="E3" i="13"/>
  <c r="G6" i="13" s="1"/>
  <c r="E3" i="12"/>
  <c r="F11" i="13"/>
  <c r="F10" i="13"/>
  <c r="C16" i="12"/>
  <c r="E16" i="12" s="1"/>
  <c r="C15" i="12"/>
  <c r="F15" i="12" s="1"/>
  <c r="C14" i="12"/>
  <c r="C13" i="12"/>
  <c r="C11" i="12"/>
  <c r="F11" i="12" s="1"/>
  <c r="C10" i="12"/>
  <c r="F10" i="12" s="1"/>
  <c r="C9" i="12"/>
  <c r="C8" i="12"/>
  <c r="E8" i="12" s="1"/>
  <c r="C6" i="12"/>
  <c r="F6" i="12" s="1"/>
  <c r="C4" i="12"/>
  <c r="C3" i="12"/>
  <c r="F3" i="12" s="1"/>
  <c r="H6" i="12" l="1"/>
  <c r="F13" i="12"/>
  <c r="H16" i="12" s="1"/>
  <c r="F8" i="12"/>
  <c r="H11" i="12" s="1"/>
  <c r="E13" i="12"/>
  <c r="E15" i="12"/>
  <c r="F16" i="12"/>
  <c r="E10" i="12"/>
  <c r="E11" i="12"/>
  <c r="E10" i="13"/>
  <c r="E11" i="13"/>
  <c r="C5" i="12" l="1"/>
  <c r="F5" i="12" s="1"/>
  <c r="G16" i="12"/>
  <c r="E6" i="12"/>
  <c r="G11" i="12" l="1"/>
  <c r="F17" i="12"/>
  <c r="H13" i="12" s="1"/>
  <c r="F17" i="13"/>
  <c r="E7" i="13"/>
  <c r="E17" i="12"/>
  <c r="G13" i="12" s="1"/>
  <c r="E17" i="13"/>
  <c r="E5" i="12"/>
  <c r="E7" i="12" s="1"/>
  <c r="F12" i="13" l="1"/>
  <c r="E12" i="13"/>
  <c r="F7" i="12"/>
  <c r="H3" i="12" s="1"/>
  <c r="E12" i="12"/>
  <c r="G8" i="12" s="1"/>
  <c r="F12" i="12"/>
  <c r="H8" i="12" s="1"/>
  <c r="F7" i="13"/>
</calcChain>
</file>

<file path=xl/sharedStrings.xml><?xml version="1.0" encoding="utf-8"?>
<sst xmlns="http://schemas.openxmlformats.org/spreadsheetml/2006/main" count="519" uniqueCount="201">
  <si>
    <t>被保險人及眷屬負擔金額﹝負擔比率30%﹞</t>
  </si>
  <si>
    <t>單位：新台幣元</t>
  </si>
  <si>
    <t>當月
投保
日數</t>
    <phoneticPr fontId="3" type="noConversion"/>
  </si>
  <si>
    <t>個人
負擔保費</t>
    <phoneticPr fontId="3" type="noConversion"/>
  </si>
  <si>
    <t>雇主
負擔保費</t>
    <phoneticPr fontId="3" type="noConversion"/>
  </si>
  <si>
    <t>個人
實領</t>
    <phoneticPr fontId="3" type="noConversion"/>
  </si>
  <si>
    <t>雇主
實支</t>
    <phoneticPr fontId="3" type="noConversion"/>
  </si>
  <si>
    <t>備註</t>
    <phoneticPr fontId="3" type="noConversion"/>
  </si>
  <si>
    <t>勞保</t>
    <phoneticPr fontId="3" type="noConversion"/>
  </si>
  <si>
    <r>
      <t xml:space="preserve">學生選擇
</t>
    </r>
    <r>
      <rPr>
        <b/>
        <u/>
        <sz val="12"/>
        <color theme="1"/>
        <rFont val="標楷體"/>
        <family val="4"/>
        <charset val="136"/>
      </rPr>
      <t>在</t>
    </r>
    <r>
      <rPr>
        <sz val="12"/>
        <color theme="1"/>
        <rFont val="標楷體"/>
        <family val="4"/>
        <charset val="136"/>
      </rPr>
      <t>本校加保健保</t>
    </r>
    <phoneticPr fontId="3" type="noConversion"/>
  </si>
  <si>
    <t>健保</t>
    <phoneticPr fontId="3" type="noConversion"/>
  </si>
  <si>
    <t>勞退</t>
    <phoneticPr fontId="3" type="noConversion"/>
  </si>
  <si>
    <r>
      <t xml:space="preserve">學生選擇
</t>
    </r>
    <r>
      <rPr>
        <b/>
        <u/>
        <sz val="12"/>
        <color theme="1"/>
        <rFont val="標楷體"/>
        <family val="4"/>
        <charset val="136"/>
      </rPr>
      <t>不在</t>
    </r>
    <r>
      <rPr>
        <sz val="12"/>
        <color theme="1"/>
        <rFont val="標楷體"/>
        <family val="4"/>
        <charset val="136"/>
      </rPr>
      <t>本校加保健保</t>
    </r>
    <phoneticPr fontId="3" type="noConversion"/>
  </si>
  <si>
    <t>小計</t>
    <phoneticPr fontId="3" type="noConversion"/>
  </si>
  <si>
    <t>備註：</t>
    <phoneticPr fontId="3" type="noConversion"/>
  </si>
  <si>
    <r>
      <t>1.</t>
    </r>
    <r>
      <rPr>
        <sz val="12"/>
        <color theme="1"/>
        <rFont val="標楷體"/>
        <family val="4"/>
        <charset val="136"/>
      </rPr>
      <t>在學的工讀生，得比照「部分工時認定原則」之規定，視其每週工作時數、到職狀況，在工讀機構參加全民健康保險。每個工作日到工者，無論每日工作時數若干，均視為輪派定時到工之勞工，視同專任員工，應由工讀機構為其投保。非每個工作日到工者，其每週工作時數滿十二小時以上（含十二小時），視同專任員工，應由工讀機構為其投保。</t>
    </r>
    <phoneticPr fontId="3" type="noConversion"/>
  </si>
  <si>
    <r>
      <t>2.</t>
    </r>
    <r>
      <rPr>
        <sz val="12"/>
        <color theme="1"/>
        <rFont val="標楷體"/>
        <family val="4"/>
        <charset val="136"/>
      </rPr>
      <t>按日加保者，須到職當日申報加保，離職當日申報退保，並以同一工作等級員工之月薪資總額申報勞保投保薪資。</t>
    </r>
    <r>
      <rPr>
        <b/>
        <sz val="12"/>
        <color theme="1"/>
        <rFont val="Tahoma"/>
        <family val="2"/>
      </rPr>
      <t/>
    </r>
    <phoneticPr fontId="3" type="noConversion"/>
  </si>
  <si>
    <r>
      <t>學生兼任助理勞健保、勞退金費用表</t>
    </r>
    <r>
      <rPr>
        <b/>
        <sz val="18"/>
        <color theme="1"/>
        <rFont val="標楷體"/>
        <family val="4"/>
        <charset val="136"/>
      </rPr>
      <t>_按</t>
    </r>
    <r>
      <rPr>
        <b/>
        <sz val="22"/>
        <color rgb="FFFF0000"/>
        <rFont val="標楷體"/>
        <family val="4"/>
        <charset val="136"/>
      </rPr>
      <t>日</t>
    </r>
    <r>
      <rPr>
        <b/>
        <sz val="18"/>
        <color theme="1"/>
        <rFont val="標楷體"/>
        <family val="4"/>
        <charset val="136"/>
      </rPr>
      <t>投保者</t>
    </r>
    <phoneticPr fontId="3" type="noConversion"/>
  </si>
  <si>
    <r>
      <rPr>
        <sz val="12"/>
        <color theme="1"/>
        <rFont val="標楷體"/>
        <family val="4"/>
        <charset val="136"/>
      </rPr>
      <t>級距</t>
    </r>
  </si>
  <si>
    <r>
      <t xml:space="preserve"> </t>
    </r>
    <r>
      <rPr>
        <sz val="12"/>
        <color theme="1"/>
        <rFont val="標楷體"/>
        <family val="4"/>
        <charset val="136"/>
      </rPr>
      <t>級</t>
    </r>
  </si>
  <si>
    <r>
      <rPr>
        <sz val="12"/>
        <color theme="1"/>
        <rFont val="標楷體"/>
        <family val="4"/>
        <charset val="136"/>
      </rPr>
      <t>實際工資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執行業務所得</t>
    </r>
  </si>
  <si>
    <r>
      <rPr>
        <sz val="12"/>
        <color theme="1"/>
        <rFont val="標楷體"/>
        <family val="4"/>
        <charset val="136"/>
      </rPr>
      <t>月提繳工資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月提繳執行業務所得</t>
    </r>
  </si>
  <si>
    <r>
      <rPr>
        <sz val="12"/>
        <color theme="1"/>
        <rFont val="標楷體"/>
        <family val="4"/>
        <charset val="136"/>
      </rPr>
      <t>級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</si>
  <si>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組</t>
    </r>
  </si>
  <si>
    <r>
      <t>1,500</t>
    </r>
    <r>
      <rPr>
        <sz val="12"/>
        <color theme="1"/>
        <rFont val="標楷體"/>
        <family val="4"/>
        <charset val="136"/>
      </rPr>
      <t>元以下</t>
    </r>
  </si>
  <si>
    <r>
      <t>1,500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</si>
  <si>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7</t>
    </r>
    <r>
      <rPr>
        <sz val="12"/>
        <color theme="1"/>
        <rFont val="標楷體"/>
        <family val="4"/>
        <charset val="136"/>
      </rPr>
      <t>組</t>
    </r>
  </si>
  <si>
    <r>
      <t>45,801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48,200</t>
    </r>
    <r>
      <rPr>
        <sz val="12"/>
        <color theme="1"/>
        <rFont val="標楷體"/>
        <family val="4"/>
        <charset val="136"/>
      </rPr>
      <t>元</t>
    </r>
  </si>
  <si>
    <r>
      <t>48,200</t>
    </r>
    <r>
      <rPr>
        <sz val="12"/>
        <color theme="1"/>
        <rFont val="標楷體"/>
        <family val="4"/>
        <charset val="136"/>
      </rPr>
      <t>元</t>
    </r>
  </si>
  <si>
    <r>
      <t>1,501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3,000</t>
    </r>
    <r>
      <rPr>
        <sz val="12"/>
        <color theme="1"/>
        <rFont val="標楷體"/>
        <family val="4"/>
        <charset val="136"/>
      </rPr>
      <t>元</t>
    </r>
  </si>
  <si>
    <r>
      <t>3,000</t>
    </r>
    <r>
      <rPr>
        <sz val="12"/>
        <color theme="1"/>
        <rFont val="標楷體"/>
        <family val="4"/>
        <charset val="136"/>
      </rPr>
      <t>元</t>
    </r>
  </si>
  <si>
    <r>
      <t>48,201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50,600</t>
    </r>
    <r>
      <rPr>
        <sz val="12"/>
        <color theme="1"/>
        <rFont val="標楷體"/>
        <family val="4"/>
        <charset val="136"/>
      </rPr>
      <t>元</t>
    </r>
  </si>
  <si>
    <r>
      <t>50,600</t>
    </r>
    <r>
      <rPr>
        <sz val="12"/>
        <color theme="1"/>
        <rFont val="標楷體"/>
        <family val="4"/>
        <charset val="136"/>
      </rPr>
      <t>元</t>
    </r>
  </si>
  <si>
    <r>
      <t>3,001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4,500</t>
    </r>
    <r>
      <rPr>
        <sz val="12"/>
        <color theme="1"/>
        <rFont val="標楷體"/>
        <family val="4"/>
        <charset val="136"/>
      </rPr>
      <t>元</t>
    </r>
  </si>
  <si>
    <r>
      <t>4,500</t>
    </r>
    <r>
      <rPr>
        <sz val="12"/>
        <color theme="1"/>
        <rFont val="標楷體"/>
        <family val="4"/>
        <charset val="136"/>
      </rPr>
      <t>元</t>
    </r>
  </si>
  <si>
    <r>
      <t>50,601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53,000</t>
    </r>
    <r>
      <rPr>
        <sz val="12"/>
        <color theme="1"/>
        <rFont val="標楷體"/>
        <family val="4"/>
        <charset val="136"/>
      </rPr>
      <t>元</t>
    </r>
  </si>
  <si>
    <r>
      <t>53,000</t>
    </r>
    <r>
      <rPr>
        <sz val="12"/>
        <color theme="1"/>
        <rFont val="標楷體"/>
        <family val="4"/>
        <charset val="136"/>
      </rPr>
      <t>元</t>
    </r>
  </si>
  <si>
    <r>
      <t>4,501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6,000</t>
    </r>
    <r>
      <rPr>
        <sz val="12"/>
        <color theme="1"/>
        <rFont val="標楷體"/>
        <family val="4"/>
        <charset val="136"/>
      </rPr>
      <t>元</t>
    </r>
  </si>
  <si>
    <r>
      <t>6,000</t>
    </r>
    <r>
      <rPr>
        <sz val="12"/>
        <color theme="1"/>
        <rFont val="標楷體"/>
        <family val="4"/>
        <charset val="136"/>
      </rPr>
      <t>元</t>
    </r>
  </si>
  <si>
    <r>
      <t>53,001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55,400</t>
    </r>
    <r>
      <rPr>
        <sz val="12"/>
        <color theme="1"/>
        <rFont val="標楷體"/>
        <family val="4"/>
        <charset val="136"/>
      </rPr>
      <t>元</t>
    </r>
  </si>
  <si>
    <r>
      <t>55,400</t>
    </r>
    <r>
      <rPr>
        <sz val="12"/>
        <color theme="1"/>
        <rFont val="標楷體"/>
        <family val="4"/>
        <charset val="136"/>
      </rPr>
      <t>元</t>
    </r>
  </si>
  <si>
    <r>
      <t>6,001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7,500</t>
    </r>
    <r>
      <rPr>
        <sz val="12"/>
        <color theme="1"/>
        <rFont val="標楷體"/>
        <family val="4"/>
        <charset val="136"/>
      </rPr>
      <t>元</t>
    </r>
  </si>
  <si>
    <r>
      <t>7,500</t>
    </r>
    <r>
      <rPr>
        <sz val="12"/>
        <color theme="1"/>
        <rFont val="標楷體"/>
        <family val="4"/>
        <charset val="136"/>
      </rPr>
      <t>元</t>
    </r>
  </si>
  <si>
    <r>
      <t>55,401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57,800</t>
    </r>
    <r>
      <rPr>
        <sz val="12"/>
        <color theme="1"/>
        <rFont val="標楷體"/>
        <family val="4"/>
        <charset val="136"/>
      </rPr>
      <t>元</t>
    </r>
  </si>
  <si>
    <r>
      <t>57,800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</si>
  <si>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組</t>
    </r>
  </si>
  <si>
    <r>
      <t>7,501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8,700</t>
    </r>
    <r>
      <rPr>
        <sz val="12"/>
        <color theme="1"/>
        <rFont val="標楷體"/>
        <family val="4"/>
        <charset val="136"/>
      </rPr>
      <t>元</t>
    </r>
  </si>
  <si>
    <r>
      <t>8,700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</si>
  <si>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標楷體"/>
        <family val="4"/>
        <charset val="136"/>
      </rPr>
      <t>組</t>
    </r>
  </si>
  <si>
    <r>
      <t>57,801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60,800</t>
    </r>
    <r>
      <rPr>
        <sz val="12"/>
        <color theme="1"/>
        <rFont val="標楷體"/>
        <family val="4"/>
        <charset val="136"/>
      </rPr>
      <t>元</t>
    </r>
  </si>
  <si>
    <r>
      <t>60,800</t>
    </r>
    <r>
      <rPr>
        <sz val="12"/>
        <color theme="1"/>
        <rFont val="標楷體"/>
        <family val="4"/>
        <charset val="136"/>
      </rPr>
      <t>元</t>
    </r>
  </si>
  <si>
    <r>
      <t>8,701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9,900</t>
    </r>
    <r>
      <rPr>
        <sz val="12"/>
        <color theme="1"/>
        <rFont val="標楷體"/>
        <family val="4"/>
        <charset val="136"/>
      </rPr>
      <t>元</t>
    </r>
  </si>
  <si>
    <r>
      <t>9,900</t>
    </r>
    <r>
      <rPr>
        <sz val="12"/>
        <color theme="1"/>
        <rFont val="標楷體"/>
        <family val="4"/>
        <charset val="136"/>
      </rPr>
      <t>元</t>
    </r>
  </si>
  <si>
    <r>
      <t>60,801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63,800</t>
    </r>
    <r>
      <rPr>
        <sz val="12"/>
        <color theme="1"/>
        <rFont val="標楷體"/>
        <family val="4"/>
        <charset val="136"/>
      </rPr>
      <t>元</t>
    </r>
  </si>
  <si>
    <r>
      <t>63,800</t>
    </r>
    <r>
      <rPr>
        <sz val="12"/>
        <color theme="1"/>
        <rFont val="標楷體"/>
        <family val="4"/>
        <charset val="136"/>
      </rPr>
      <t>元</t>
    </r>
  </si>
  <si>
    <r>
      <t>9,901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11,100</t>
    </r>
    <r>
      <rPr>
        <sz val="12"/>
        <color theme="1"/>
        <rFont val="標楷體"/>
        <family val="4"/>
        <charset val="136"/>
      </rPr>
      <t>元</t>
    </r>
  </si>
  <si>
    <r>
      <t>11,100</t>
    </r>
    <r>
      <rPr>
        <sz val="12"/>
        <color theme="1"/>
        <rFont val="標楷體"/>
        <family val="4"/>
        <charset val="136"/>
      </rPr>
      <t>元</t>
    </r>
  </si>
  <si>
    <r>
      <t>63,801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66,800</t>
    </r>
    <r>
      <rPr>
        <sz val="12"/>
        <color theme="1"/>
        <rFont val="標楷體"/>
        <family val="4"/>
        <charset val="136"/>
      </rPr>
      <t>元</t>
    </r>
  </si>
  <si>
    <r>
      <t>66,800</t>
    </r>
    <r>
      <rPr>
        <sz val="12"/>
        <color theme="1"/>
        <rFont val="標楷體"/>
        <family val="4"/>
        <charset val="136"/>
      </rPr>
      <t>元</t>
    </r>
  </si>
  <si>
    <r>
      <t>11,101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12,540</t>
    </r>
    <r>
      <rPr>
        <sz val="12"/>
        <color theme="1"/>
        <rFont val="標楷體"/>
        <family val="4"/>
        <charset val="136"/>
      </rPr>
      <t>元</t>
    </r>
  </si>
  <si>
    <r>
      <t>12,540</t>
    </r>
    <r>
      <rPr>
        <sz val="12"/>
        <color theme="1"/>
        <rFont val="標楷體"/>
        <family val="4"/>
        <charset val="136"/>
      </rPr>
      <t>元</t>
    </r>
  </si>
  <si>
    <r>
      <t>66,801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69,800</t>
    </r>
    <r>
      <rPr>
        <sz val="12"/>
        <color theme="1"/>
        <rFont val="標楷體"/>
        <family val="4"/>
        <charset val="136"/>
      </rPr>
      <t>元</t>
    </r>
  </si>
  <si>
    <r>
      <t>69,800</t>
    </r>
    <r>
      <rPr>
        <sz val="12"/>
        <color theme="1"/>
        <rFont val="標楷體"/>
        <family val="4"/>
        <charset val="136"/>
      </rPr>
      <t>元</t>
    </r>
  </si>
  <si>
    <r>
      <t>12,541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13,500</t>
    </r>
    <r>
      <rPr>
        <sz val="12"/>
        <color theme="1"/>
        <rFont val="標楷體"/>
        <family val="4"/>
        <charset val="136"/>
      </rPr>
      <t>元</t>
    </r>
  </si>
  <si>
    <r>
      <t>13,500</t>
    </r>
    <r>
      <rPr>
        <sz val="12"/>
        <color theme="1"/>
        <rFont val="標楷體"/>
        <family val="4"/>
        <charset val="136"/>
      </rPr>
      <t>元</t>
    </r>
  </si>
  <si>
    <r>
      <t>69,801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72,800</t>
    </r>
    <r>
      <rPr>
        <sz val="12"/>
        <color theme="1"/>
        <rFont val="標楷體"/>
        <family val="4"/>
        <charset val="136"/>
      </rPr>
      <t>元</t>
    </r>
  </si>
  <si>
    <r>
      <t>72,800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</si>
  <si>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組</t>
    </r>
  </si>
  <si>
    <r>
      <t>13,501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15,840</t>
    </r>
    <r>
      <rPr>
        <sz val="12"/>
        <color theme="1"/>
        <rFont val="標楷體"/>
        <family val="4"/>
        <charset val="136"/>
      </rPr>
      <t>元</t>
    </r>
  </si>
  <si>
    <r>
      <t>15,840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</si>
  <si>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組</t>
    </r>
  </si>
  <si>
    <r>
      <t>72,801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76,500</t>
    </r>
    <r>
      <rPr>
        <sz val="12"/>
        <color theme="1"/>
        <rFont val="標楷體"/>
        <family val="4"/>
        <charset val="136"/>
      </rPr>
      <t>元</t>
    </r>
  </si>
  <si>
    <r>
      <t>76,500</t>
    </r>
    <r>
      <rPr>
        <sz val="12"/>
        <color theme="1"/>
        <rFont val="標楷體"/>
        <family val="4"/>
        <charset val="136"/>
      </rPr>
      <t>元</t>
    </r>
  </si>
  <si>
    <r>
      <t>15,841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16,500</t>
    </r>
    <r>
      <rPr>
        <sz val="12"/>
        <color theme="1"/>
        <rFont val="標楷體"/>
        <family val="4"/>
        <charset val="136"/>
      </rPr>
      <t>元</t>
    </r>
  </si>
  <si>
    <r>
      <t>16,500</t>
    </r>
    <r>
      <rPr>
        <sz val="12"/>
        <color theme="1"/>
        <rFont val="標楷體"/>
        <family val="4"/>
        <charset val="136"/>
      </rPr>
      <t>元</t>
    </r>
  </si>
  <si>
    <r>
      <t>76,501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80,200</t>
    </r>
    <r>
      <rPr>
        <sz val="12"/>
        <color theme="1"/>
        <rFont val="標楷體"/>
        <family val="4"/>
        <charset val="136"/>
      </rPr>
      <t>元</t>
    </r>
  </si>
  <si>
    <r>
      <t>80,200</t>
    </r>
    <r>
      <rPr>
        <sz val="12"/>
        <color theme="1"/>
        <rFont val="標楷體"/>
        <family val="4"/>
        <charset val="136"/>
      </rPr>
      <t>元</t>
    </r>
  </si>
  <si>
    <r>
      <t>16,501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17,280</t>
    </r>
    <r>
      <rPr>
        <sz val="12"/>
        <color theme="1"/>
        <rFont val="標楷體"/>
        <family val="4"/>
        <charset val="136"/>
      </rPr>
      <t>元</t>
    </r>
  </si>
  <si>
    <r>
      <t>17,280</t>
    </r>
    <r>
      <rPr>
        <sz val="12"/>
        <color theme="1"/>
        <rFont val="標楷體"/>
        <family val="4"/>
        <charset val="136"/>
      </rPr>
      <t>元</t>
    </r>
  </si>
  <si>
    <r>
      <t>80,201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83,900</t>
    </r>
    <r>
      <rPr>
        <sz val="12"/>
        <color theme="1"/>
        <rFont val="標楷體"/>
        <family val="4"/>
        <charset val="136"/>
      </rPr>
      <t>元</t>
    </r>
  </si>
  <si>
    <r>
      <t>83,900</t>
    </r>
    <r>
      <rPr>
        <sz val="12"/>
        <color theme="1"/>
        <rFont val="標楷體"/>
        <family val="4"/>
        <charset val="136"/>
      </rPr>
      <t>元</t>
    </r>
  </si>
  <si>
    <r>
      <t>17,281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17,880</t>
    </r>
    <r>
      <rPr>
        <sz val="12"/>
        <color theme="1"/>
        <rFont val="標楷體"/>
        <family val="4"/>
        <charset val="136"/>
      </rPr>
      <t>元</t>
    </r>
  </si>
  <si>
    <r>
      <t>17,880</t>
    </r>
    <r>
      <rPr>
        <sz val="12"/>
        <color theme="1"/>
        <rFont val="標楷體"/>
        <family val="4"/>
        <charset val="136"/>
      </rPr>
      <t>元</t>
    </r>
  </si>
  <si>
    <r>
      <t>83,901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87,600</t>
    </r>
    <r>
      <rPr>
        <sz val="12"/>
        <color theme="1"/>
        <rFont val="標楷體"/>
        <family val="4"/>
        <charset val="136"/>
      </rPr>
      <t>元</t>
    </r>
  </si>
  <si>
    <r>
      <t>87,600</t>
    </r>
    <r>
      <rPr>
        <sz val="12"/>
        <color theme="1"/>
        <rFont val="標楷體"/>
        <family val="4"/>
        <charset val="136"/>
      </rPr>
      <t>元</t>
    </r>
  </si>
  <si>
    <r>
      <t>17,881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19,047</t>
    </r>
    <r>
      <rPr>
        <sz val="12"/>
        <color theme="1"/>
        <rFont val="標楷體"/>
        <family val="4"/>
        <charset val="136"/>
      </rPr>
      <t>元</t>
    </r>
  </si>
  <si>
    <r>
      <t>19,047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</si>
  <si>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組</t>
    </r>
  </si>
  <si>
    <r>
      <t>87,601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92,100</t>
    </r>
    <r>
      <rPr>
        <sz val="12"/>
        <color theme="1"/>
        <rFont val="標楷體"/>
        <family val="4"/>
        <charset val="136"/>
      </rPr>
      <t>元</t>
    </r>
  </si>
  <si>
    <r>
      <t>92,100</t>
    </r>
    <r>
      <rPr>
        <sz val="12"/>
        <color theme="1"/>
        <rFont val="標楷體"/>
        <family val="4"/>
        <charset val="136"/>
      </rPr>
      <t>元</t>
    </r>
  </si>
  <si>
    <r>
      <t>19,048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20,008</t>
    </r>
    <r>
      <rPr>
        <sz val="12"/>
        <color theme="1"/>
        <rFont val="標楷體"/>
        <family val="4"/>
        <charset val="136"/>
      </rPr>
      <t>元</t>
    </r>
  </si>
  <si>
    <r>
      <t>20,008</t>
    </r>
    <r>
      <rPr>
        <sz val="12"/>
        <color theme="1"/>
        <rFont val="標楷體"/>
        <family val="4"/>
        <charset val="136"/>
      </rPr>
      <t>元</t>
    </r>
  </si>
  <si>
    <r>
      <t>92,101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96,600</t>
    </r>
    <r>
      <rPr>
        <sz val="12"/>
        <color theme="1"/>
        <rFont val="標楷體"/>
        <family val="4"/>
        <charset val="136"/>
      </rPr>
      <t>元</t>
    </r>
  </si>
  <si>
    <r>
      <t>96,600</t>
    </r>
    <r>
      <rPr>
        <sz val="12"/>
        <color theme="1"/>
        <rFont val="標楷體"/>
        <family val="4"/>
        <charset val="136"/>
      </rPr>
      <t>元</t>
    </r>
  </si>
  <si>
    <r>
      <t>20,009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21,009</t>
    </r>
    <r>
      <rPr>
        <sz val="12"/>
        <color theme="1"/>
        <rFont val="標楷體"/>
        <family val="4"/>
        <charset val="136"/>
      </rPr>
      <t>元</t>
    </r>
  </si>
  <si>
    <r>
      <t>21,009</t>
    </r>
    <r>
      <rPr>
        <sz val="12"/>
        <color theme="1"/>
        <rFont val="標楷體"/>
        <family val="4"/>
        <charset val="136"/>
      </rPr>
      <t>元</t>
    </r>
  </si>
  <si>
    <r>
      <t>96,601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101,100</t>
    </r>
    <r>
      <rPr>
        <sz val="12"/>
        <color theme="1"/>
        <rFont val="標楷體"/>
        <family val="4"/>
        <charset val="136"/>
      </rPr>
      <t>元</t>
    </r>
  </si>
  <si>
    <r>
      <t>101,100</t>
    </r>
    <r>
      <rPr>
        <sz val="12"/>
        <color theme="1"/>
        <rFont val="標楷體"/>
        <family val="4"/>
        <charset val="136"/>
      </rPr>
      <t>元</t>
    </r>
  </si>
  <si>
    <r>
      <t>21,010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22,000</t>
    </r>
    <r>
      <rPr>
        <sz val="12"/>
        <color theme="1"/>
        <rFont val="標楷體"/>
        <family val="4"/>
        <charset val="136"/>
      </rPr>
      <t>元</t>
    </r>
  </si>
  <si>
    <r>
      <t>22,000</t>
    </r>
    <r>
      <rPr>
        <sz val="12"/>
        <color theme="1"/>
        <rFont val="標楷體"/>
        <family val="4"/>
        <charset val="136"/>
      </rPr>
      <t>元</t>
    </r>
  </si>
  <si>
    <r>
      <t>101,101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105,600</t>
    </r>
    <r>
      <rPr>
        <sz val="12"/>
        <color theme="1"/>
        <rFont val="標楷體"/>
        <family val="4"/>
        <charset val="136"/>
      </rPr>
      <t>元</t>
    </r>
  </si>
  <si>
    <r>
      <t>105,600</t>
    </r>
    <r>
      <rPr>
        <sz val="12"/>
        <color theme="1"/>
        <rFont val="標楷體"/>
        <family val="4"/>
        <charset val="136"/>
      </rPr>
      <t>元</t>
    </r>
  </si>
  <si>
    <r>
      <t>22,001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23,100</t>
    </r>
    <r>
      <rPr>
        <sz val="12"/>
        <color theme="1"/>
        <rFont val="標楷體"/>
        <family val="4"/>
        <charset val="136"/>
      </rPr>
      <t>元</t>
    </r>
  </si>
  <si>
    <r>
      <t>23,100</t>
    </r>
    <r>
      <rPr>
        <sz val="12"/>
        <color theme="1"/>
        <rFont val="標楷體"/>
        <family val="4"/>
        <charset val="136"/>
      </rPr>
      <t>元</t>
    </r>
  </si>
  <si>
    <r>
      <t>105,601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110,100</t>
    </r>
    <r>
      <rPr>
        <sz val="12"/>
        <color theme="1"/>
        <rFont val="標楷體"/>
        <family val="4"/>
        <charset val="136"/>
      </rPr>
      <t>元</t>
    </r>
  </si>
  <si>
    <r>
      <t>110,100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</si>
  <si>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組</t>
    </r>
  </si>
  <si>
    <r>
      <t>23,101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24,000</t>
    </r>
    <r>
      <rPr>
        <sz val="12"/>
        <color theme="1"/>
        <rFont val="標楷體"/>
        <family val="4"/>
        <charset val="136"/>
      </rPr>
      <t>元</t>
    </r>
  </si>
  <si>
    <r>
      <t>24,000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</si>
  <si>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標楷體"/>
        <family val="4"/>
        <charset val="136"/>
      </rPr>
      <t>組</t>
    </r>
  </si>
  <si>
    <r>
      <t>110,101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115,500</t>
    </r>
    <r>
      <rPr>
        <sz val="12"/>
        <color theme="1"/>
        <rFont val="標楷體"/>
        <family val="4"/>
        <charset val="136"/>
      </rPr>
      <t>元</t>
    </r>
  </si>
  <si>
    <r>
      <t>115,500</t>
    </r>
    <r>
      <rPr>
        <sz val="12"/>
        <color theme="1"/>
        <rFont val="標楷體"/>
        <family val="4"/>
        <charset val="136"/>
      </rPr>
      <t>元</t>
    </r>
  </si>
  <si>
    <r>
      <t>24,001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25,250</t>
    </r>
    <r>
      <rPr>
        <sz val="12"/>
        <color theme="1"/>
        <rFont val="標楷體"/>
        <family val="4"/>
        <charset val="136"/>
      </rPr>
      <t>元</t>
    </r>
  </si>
  <si>
    <r>
      <t>25,250</t>
    </r>
    <r>
      <rPr>
        <sz val="12"/>
        <color theme="1"/>
        <rFont val="標楷體"/>
        <family val="4"/>
        <charset val="136"/>
      </rPr>
      <t>元</t>
    </r>
  </si>
  <si>
    <r>
      <t>115,501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120,900</t>
    </r>
    <r>
      <rPr>
        <sz val="12"/>
        <color theme="1"/>
        <rFont val="標楷體"/>
        <family val="4"/>
        <charset val="136"/>
      </rPr>
      <t>元</t>
    </r>
  </si>
  <si>
    <r>
      <t>120,900</t>
    </r>
    <r>
      <rPr>
        <sz val="12"/>
        <color theme="1"/>
        <rFont val="標楷體"/>
        <family val="4"/>
        <charset val="136"/>
      </rPr>
      <t>元</t>
    </r>
  </si>
  <si>
    <r>
      <t>25,251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26,400</t>
    </r>
    <r>
      <rPr>
        <sz val="12"/>
        <color theme="1"/>
        <rFont val="標楷體"/>
        <family val="4"/>
        <charset val="136"/>
      </rPr>
      <t>元</t>
    </r>
  </si>
  <si>
    <r>
      <t>26,400</t>
    </r>
    <r>
      <rPr>
        <sz val="12"/>
        <color theme="1"/>
        <rFont val="標楷體"/>
        <family val="4"/>
        <charset val="136"/>
      </rPr>
      <t>元</t>
    </r>
  </si>
  <si>
    <r>
      <t>120,901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126,300</t>
    </r>
    <r>
      <rPr>
        <sz val="12"/>
        <color theme="1"/>
        <rFont val="標楷體"/>
        <family val="4"/>
        <charset val="136"/>
      </rPr>
      <t>元</t>
    </r>
  </si>
  <si>
    <r>
      <t>126,300</t>
    </r>
    <r>
      <rPr>
        <sz val="12"/>
        <color theme="1"/>
        <rFont val="標楷體"/>
        <family val="4"/>
        <charset val="136"/>
      </rPr>
      <t>元</t>
    </r>
  </si>
  <si>
    <r>
      <t>27,600</t>
    </r>
    <r>
      <rPr>
        <sz val="12"/>
        <color theme="1"/>
        <rFont val="標楷體"/>
        <family val="4"/>
        <charset val="136"/>
      </rPr>
      <t>元</t>
    </r>
  </si>
  <si>
    <r>
      <t>126,301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131,700</t>
    </r>
    <r>
      <rPr>
        <sz val="12"/>
        <color theme="1"/>
        <rFont val="標楷體"/>
        <family val="4"/>
        <charset val="136"/>
      </rPr>
      <t>元</t>
    </r>
  </si>
  <si>
    <r>
      <t>131,700</t>
    </r>
    <r>
      <rPr>
        <sz val="12"/>
        <color theme="1"/>
        <rFont val="標楷體"/>
        <family val="4"/>
        <charset val="136"/>
      </rPr>
      <t>元</t>
    </r>
  </si>
  <si>
    <r>
      <t>28,800</t>
    </r>
    <r>
      <rPr>
        <sz val="12"/>
        <color theme="1"/>
        <rFont val="標楷體"/>
        <family val="4"/>
        <charset val="136"/>
      </rPr>
      <t>元</t>
    </r>
  </si>
  <si>
    <r>
      <t>131,701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137,100</t>
    </r>
    <r>
      <rPr>
        <sz val="12"/>
        <color theme="1"/>
        <rFont val="標楷體"/>
        <family val="4"/>
        <charset val="136"/>
      </rPr>
      <t>元</t>
    </r>
  </si>
  <si>
    <r>
      <t>137,100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</si>
  <si>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>組</t>
    </r>
  </si>
  <si>
    <r>
      <t>28,801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30,300</t>
    </r>
    <r>
      <rPr>
        <sz val="12"/>
        <color theme="1"/>
        <rFont val="標楷體"/>
        <family val="4"/>
        <charset val="136"/>
      </rPr>
      <t>元</t>
    </r>
  </si>
  <si>
    <r>
      <t>30,300</t>
    </r>
    <r>
      <rPr>
        <sz val="12"/>
        <color theme="1"/>
        <rFont val="標楷體"/>
        <family val="4"/>
        <charset val="136"/>
      </rPr>
      <t>元</t>
    </r>
  </si>
  <si>
    <r>
      <t>137,101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142,500</t>
    </r>
    <r>
      <rPr>
        <sz val="12"/>
        <color theme="1"/>
        <rFont val="標楷體"/>
        <family val="4"/>
        <charset val="136"/>
      </rPr>
      <t>元</t>
    </r>
  </si>
  <si>
    <r>
      <t>142,500</t>
    </r>
    <r>
      <rPr>
        <sz val="12"/>
        <color theme="1"/>
        <rFont val="標楷體"/>
        <family val="4"/>
        <charset val="136"/>
      </rPr>
      <t>元</t>
    </r>
  </si>
  <si>
    <r>
      <t>30,301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31,800</t>
    </r>
    <r>
      <rPr>
        <sz val="12"/>
        <color theme="1"/>
        <rFont val="標楷體"/>
        <family val="4"/>
        <charset val="136"/>
      </rPr>
      <t>元</t>
    </r>
  </si>
  <si>
    <r>
      <t>31,800</t>
    </r>
    <r>
      <rPr>
        <sz val="12"/>
        <color theme="1"/>
        <rFont val="標楷體"/>
        <family val="4"/>
        <charset val="136"/>
      </rPr>
      <t>元</t>
    </r>
  </si>
  <si>
    <r>
      <t>142,501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147,900</t>
    </r>
    <r>
      <rPr>
        <sz val="12"/>
        <color theme="1"/>
        <rFont val="標楷體"/>
        <family val="4"/>
        <charset val="136"/>
      </rPr>
      <t>元</t>
    </r>
  </si>
  <si>
    <r>
      <t>147,900</t>
    </r>
    <r>
      <rPr>
        <sz val="12"/>
        <color theme="1"/>
        <rFont val="標楷體"/>
        <family val="4"/>
        <charset val="136"/>
      </rPr>
      <t>元</t>
    </r>
  </si>
  <si>
    <r>
      <t>31,801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33,300</t>
    </r>
    <r>
      <rPr>
        <sz val="12"/>
        <color theme="1"/>
        <rFont val="標楷體"/>
        <family val="4"/>
        <charset val="136"/>
      </rPr>
      <t>元</t>
    </r>
  </si>
  <si>
    <r>
      <t>33,300</t>
    </r>
    <r>
      <rPr>
        <sz val="12"/>
        <color theme="1"/>
        <rFont val="標楷體"/>
        <family val="4"/>
        <charset val="136"/>
      </rPr>
      <t>元</t>
    </r>
  </si>
  <si>
    <r>
      <t>147,901</t>
    </r>
    <r>
      <rPr>
        <sz val="12"/>
        <color theme="1"/>
        <rFont val="標楷體"/>
        <family val="4"/>
        <charset val="136"/>
      </rPr>
      <t>元以上</t>
    </r>
  </si>
  <si>
    <r>
      <t>150,000</t>
    </r>
    <r>
      <rPr>
        <sz val="12"/>
        <color theme="1"/>
        <rFont val="標楷體"/>
        <family val="4"/>
        <charset val="136"/>
      </rPr>
      <t>元</t>
    </r>
  </si>
  <si>
    <r>
      <t>33,301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34,800</t>
    </r>
    <r>
      <rPr>
        <sz val="12"/>
        <color theme="1"/>
        <rFont val="標楷體"/>
        <family val="4"/>
        <charset val="136"/>
      </rPr>
      <t>元</t>
    </r>
  </si>
  <si>
    <r>
      <t>34,800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</si>
  <si>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備註：</t>
    </r>
  </si>
  <si>
    <r>
      <t>34,801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36,300</t>
    </r>
    <r>
      <rPr>
        <sz val="12"/>
        <color theme="1"/>
        <rFont val="標楷體"/>
        <family val="4"/>
        <charset val="136"/>
      </rPr>
      <t>元</t>
    </r>
  </si>
  <si>
    <r>
      <t>36,300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</si>
  <si>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組</t>
    </r>
  </si>
  <si>
    <r>
      <t>36,301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38,200</t>
    </r>
    <r>
      <rPr>
        <sz val="12"/>
        <color theme="1"/>
        <rFont val="標楷體"/>
        <family val="4"/>
        <charset val="136"/>
      </rPr>
      <t>元</t>
    </r>
  </si>
  <si>
    <r>
      <t>38,200</t>
    </r>
    <r>
      <rPr>
        <sz val="12"/>
        <color theme="1"/>
        <rFont val="標楷體"/>
        <family val="4"/>
        <charset val="136"/>
      </rPr>
      <t>元</t>
    </r>
  </si>
  <si>
    <r>
      <t>38,201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40,100</t>
    </r>
    <r>
      <rPr>
        <sz val="12"/>
        <color theme="1"/>
        <rFont val="標楷體"/>
        <family val="4"/>
        <charset val="136"/>
      </rPr>
      <t>元</t>
    </r>
  </si>
  <si>
    <r>
      <t>40,100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</si>
  <si>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rgb="FF000000"/>
        <rFont val="標楷體"/>
        <family val="4"/>
        <charset val="136"/>
      </rPr>
      <t>二、本表月提繳工資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月提繳執行業務所得金額以新臺幣元為單位，角以下四捨五入。</t>
    </r>
  </si>
  <si>
    <r>
      <t>40,101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42,000</t>
    </r>
    <r>
      <rPr>
        <sz val="12"/>
        <color theme="1"/>
        <rFont val="標楷體"/>
        <family val="4"/>
        <charset val="136"/>
      </rPr>
      <t>元</t>
    </r>
  </si>
  <si>
    <r>
      <t>42,000</t>
    </r>
    <r>
      <rPr>
        <sz val="12"/>
        <color theme="1"/>
        <rFont val="標楷體"/>
        <family val="4"/>
        <charset val="136"/>
      </rPr>
      <t>元</t>
    </r>
  </si>
  <si>
    <r>
      <t>42,001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43,900</t>
    </r>
    <r>
      <rPr>
        <sz val="12"/>
        <color theme="1"/>
        <rFont val="標楷體"/>
        <family val="4"/>
        <charset val="136"/>
      </rPr>
      <t>元</t>
    </r>
  </si>
  <si>
    <r>
      <t>43,900</t>
    </r>
    <r>
      <rPr>
        <sz val="12"/>
        <color theme="1"/>
        <rFont val="標楷體"/>
        <family val="4"/>
        <charset val="136"/>
      </rPr>
      <t>元</t>
    </r>
  </si>
  <si>
    <r>
      <t>43,901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45,800</t>
    </r>
    <r>
      <rPr>
        <sz val="12"/>
        <color theme="1"/>
        <rFont val="標楷體"/>
        <family val="4"/>
        <charset val="136"/>
      </rPr>
      <t>元</t>
    </r>
  </si>
  <si>
    <r>
      <t>45,800</t>
    </r>
    <r>
      <rPr>
        <sz val="12"/>
        <color theme="1"/>
        <rFont val="標楷體"/>
        <family val="4"/>
        <charset val="136"/>
      </rPr>
      <t>元</t>
    </r>
  </si>
  <si>
    <t>職災</t>
    <phoneticPr fontId="3" type="noConversion"/>
  </si>
  <si>
    <t>平均
月支薪</t>
    <phoneticPr fontId="3" type="noConversion"/>
  </si>
  <si>
    <r>
      <rPr>
        <b/>
        <sz val="12"/>
        <color theme="1"/>
        <rFont val="標楷體"/>
        <family val="4"/>
        <charset val="136"/>
      </rPr>
      <t>月投保金額</t>
    </r>
    <r>
      <rPr>
        <b/>
        <sz val="12"/>
        <color theme="1"/>
        <rFont val="Tahoma"/>
        <family val="2"/>
      </rPr>
      <t>(</t>
    </r>
    <r>
      <rPr>
        <b/>
        <sz val="12"/>
        <color theme="1"/>
        <rFont val="標楷體"/>
        <family val="4"/>
        <charset val="136"/>
      </rPr>
      <t>元</t>
    </r>
    <r>
      <rPr>
        <b/>
        <sz val="12"/>
        <color theme="1"/>
        <rFont val="Tahoma"/>
        <family val="2"/>
      </rPr>
      <t>)</t>
    </r>
    <phoneticPr fontId="3" type="noConversion"/>
  </si>
  <si>
    <r>
      <t>學生兼任助理勞健保、勞退金費用表</t>
    </r>
    <r>
      <rPr>
        <b/>
        <sz val="18"/>
        <color theme="1"/>
        <rFont val="標楷體"/>
        <family val="4"/>
        <charset val="136"/>
      </rPr>
      <t>_按</t>
    </r>
    <r>
      <rPr>
        <b/>
        <sz val="22"/>
        <color rgb="FFFF0000"/>
        <rFont val="標楷體"/>
        <family val="4"/>
        <charset val="136"/>
      </rPr>
      <t>月</t>
    </r>
    <r>
      <rPr>
        <b/>
        <sz val="18"/>
        <color theme="1"/>
        <rFont val="標楷體"/>
        <family val="4"/>
        <charset val="136"/>
      </rPr>
      <t>投保者</t>
    </r>
    <phoneticPr fontId="3" type="noConversion"/>
  </si>
  <si>
    <t>全民健康保險保險費負擔金額表(三)</t>
    <phoneticPr fontId="4" type="noConversion"/>
  </si>
  <si>
    <t>﹝公、民營事業、機構及有一定雇主之受僱者適用﹞</t>
    <phoneticPr fontId="4" type="noConversion"/>
  </si>
  <si>
    <t>投保金額等級</t>
    <phoneticPr fontId="4" type="noConversion"/>
  </si>
  <si>
    <t>月投保金額</t>
    <phoneticPr fontId="4" type="noConversion"/>
  </si>
  <si>
    <t>投保單位負擔金額﹝負擔比率60%﹞</t>
    <phoneticPr fontId="4" type="noConversion"/>
  </si>
  <si>
    <t>政府補助金額﹝補助比率10%﹞</t>
    <phoneticPr fontId="4" type="noConversion"/>
  </si>
  <si>
    <t>本人</t>
    <phoneticPr fontId="4" type="noConversion"/>
  </si>
  <si>
    <t>本人+１眷口</t>
    <phoneticPr fontId="4" type="noConversion"/>
  </si>
  <si>
    <t>本人+２眷口</t>
    <phoneticPr fontId="4" type="noConversion"/>
  </si>
  <si>
    <t>本人+３眷口</t>
    <phoneticPr fontId="4" type="noConversion"/>
  </si>
  <si>
    <t xml:space="preserve">                         中央健康保險署製表</t>
    <phoneticPr fontId="4" type="noConversion"/>
  </si>
  <si>
    <r>
      <rPr>
        <b/>
        <sz val="12"/>
        <color rgb="FFFF0000"/>
        <rFont val="標楷體"/>
        <family val="4"/>
        <charset val="136"/>
      </rPr>
      <t xml:space="preserve">日薪
</t>
    </r>
    <r>
      <rPr>
        <b/>
        <sz val="10"/>
        <color rgb="FFFF0000"/>
        <rFont val="Tahoma"/>
        <family val="2"/>
      </rPr>
      <t>(</t>
    </r>
    <r>
      <rPr>
        <b/>
        <sz val="10"/>
        <color rgb="FFFF0000"/>
        <rFont val="標楷體"/>
        <family val="4"/>
        <charset val="136"/>
      </rPr>
      <t>得以時薪</t>
    </r>
    <r>
      <rPr>
        <b/>
        <sz val="10"/>
        <color rgb="FFFF0000"/>
        <rFont val="Tahoma"/>
        <family val="2"/>
      </rPr>
      <t>*8</t>
    </r>
    <r>
      <rPr>
        <b/>
        <sz val="10"/>
        <color rgb="FFFF0000"/>
        <rFont val="標楷體"/>
        <family val="4"/>
        <charset val="136"/>
      </rPr>
      <t>小時或該日薪資計算</t>
    </r>
    <r>
      <rPr>
        <b/>
        <sz val="10"/>
        <color rgb="FFFF0000"/>
        <rFont val="Tahoma"/>
        <family val="2"/>
      </rPr>
      <t>)</t>
    </r>
    <phoneticPr fontId="3" type="noConversion"/>
  </si>
  <si>
    <t>一、本表依勞工退休金條例第十四條第五項規定訂定之。</t>
    <phoneticPr fontId="3" type="noConversion"/>
  </si>
  <si>
    <t>勞保</t>
    <phoneticPr fontId="4" type="noConversion"/>
  </si>
  <si>
    <r>
      <rPr>
        <sz val="10"/>
        <rFont val="微軟正黑體"/>
        <family val="2"/>
        <charset val="136"/>
      </rPr>
      <t>費率</t>
    </r>
  </si>
  <si>
    <t>個人負擔</t>
    <phoneticPr fontId="4" type="noConversion"/>
  </si>
  <si>
    <t>雇主負擔</t>
    <phoneticPr fontId="4" type="noConversion"/>
  </si>
  <si>
    <t>政府負擔</t>
    <phoneticPr fontId="4" type="noConversion"/>
  </si>
  <si>
    <t>普通事故</t>
    <phoneticPr fontId="4" type="noConversion"/>
  </si>
  <si>
    <t>就業保險</t>
    <phoneticPr fontId="4" type="noConversion"/>
  </si>
  <si>
    <t>職災</t>
    <phoneticPr fontId="4" type="noConversion"/>
  </si>
  <si>
    <t>投保額</t>
    <phoneticPr fontId="4" type="noConversion"/>
  </si>
  <si>
    <r>
      <rPr>
        <sz val="10"/>
        <rFont val="微軟正黑體"/>
        <family val="2"/>
        <charset val="136"/>
      </rPr>
      <t>類別／天數</t>
    </r>
    <phoneticPr fontId="4" type="noConversion"/>
  </si>
  <si>
    <r>
      <rPr>
        <sz val="10"/>
        <color indexed="8"/>
        <rFont val="微軟正黑體"/>
        <family val="2"/>
        <charset val="136"/>
      </rPr>
      <t>勞保個人</t>
    </r>
    <phoneticPr fontId="4" type="noConversion"/>
  </si>
  <si>
    <r>
      <rPr>
        <sz val="10"/>
        <color indexed="8"/>
        <rFont val="微軟正黑體"/>
        <family val="2"/>
        <charset val="136"/>
      </rPr>
      <t>普就保</t>
    </r>
    <phoneticPr fontId="4" type="noConversion"/>
  </si>
  <si>
    <r>
      <rPr>
        <sz val="10"/>
        <color indexed="8"/>
        <rFont val="微軟正黑體"/>
        <family val="2"/>
        <charset val="136"/>
      </rPr>
      <t>職災</t>
    </r>
    <phoneticPr fontId="4" type="noConversion"/>
  </si>
  <si>
    <r>
      <rPr>
        <sz val="10"/>
        <color indexed="8"/>
        <rFont val="微軟正黑體"/>
        <family val="2"/>
        <charset val="136"/>
      </rPr>
      <t>勞保單位</t>
    </r>
    <phoneticPr fontId="4" type="noConversion"/>
  </si>
  <si>
    <r>
      <rPr>
        <sz val="10"/>
        <color indexed="8"/>
        <rFont val="微軟正黑體"/>
        <family val="2"/>
        <charset val="136"/>
      </rPr>
      <t>勞退</t>
    </r>
    <r>
      <rPr>
        <sz val="10"/>
        <color indexed="8"/>
        <rFont val="Tahoma"/>
        <family val="2"/>
      </rPr>
      <t>6%</t>
    </r>
    <phoneticPr fontId="4" type="noConversion"/>
  </si>
  <si>
    <t>勞工退休金月提繳工資分級表</t>
    <phoneticPr fontId="3" type="noConversion"/>
  </si>
  <si>
    <r>
      <rPr>
        <b/>
        <sz val="12"/>
        <color theme="1"/>
        <rFont val="標楷體"/>
        <family val="4"/>
        <charset val="136"/>
      </rPr>
      <t>中華民國</t>
    </r>
    <r>
      <rPr>
        <b/>
        <sz val="12"/>
        <color theme="1"/>
        <rFont val="Times New Roman"/>
        <family val="1"/>
      </rPr>
      <t>113</t>
    </r>
    <r>
      <rPr>
        <b/>
        <sz val="12"/>
        <color theme="1"/>
        <rFont val="標楷體"/>
        <family val="4"/>
        <charset val="136"/>
      </rPr>
      <t>年</t>
    </r>
    <r>
      <rPr>
        <b/>
        <sz val="12"/>
        <color theme="1"/>
        <rFont val="Times New Roman"/>
        <family val="1"/>
      </rPr>
      <t>11</t>
    </r>
    <r>
      <rPr>
        <b/>
        <sz val="12"/>
        <color theme="1"/>
        <rFont val="標楷體"/>
        <family val="4"/>
        <charset val="136"/>
      </rPr>
      <t>月</t>
    </r>
    <r>
      <rPr>
        <b/>
        <sz val="12"/>
        <color theme="1"/>
        <rFont val="Times New Roman"/>
        <family val="1"/>
      </rPr>
      <t>18</t>
    </r>
    <r>
      <rPr>
        <b/>
        <sz val="12"/>
        <color theme="1"/>
        <rFont val="標楷體"/>
        <family val="4"/>
        <charset val="136"/>
      </rPr>
      <t>日勞動部勞動福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標楷體"/>
        <family val="4"/>
        <charset val="136"/>
      </rPr>
      <t>字第</t>
    </r>
    <r>
      <rPr>
        <b/>
        <sz val="12"/>
        <color theme="1"/>
        <rFont val="Times New Roman"/>
        <family val="1"/>
      </rPr>
      <t>1130153681</t>
    </r>
    <r>
      <rPr>
        <b/>
        <sz val="12"/>
        <color theme="1"/>
        <rFont val="標楷體"/>
        <family val="4"/>
        <charset val="136"/>
      </rPr>
      <t>號令修正發布，自</t>
    </r>
    <r>
      <rPr>
        <b/>
        <sz val="12"/>
        <color theme="1"/>
        <rFont val="Times New Roman"/>
        <family val="1"/>
      </rPr>
      <t>114</t>
    </r>
    <r>
      <rPr>
        <b/>
        <sz val="12"/>
        <color theme="1"/>
        <rFont val="標楷體"/>
        <family val="4"/>
        <charset val="136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標楷體"/>
        <family val="4"/>
        <charset val="136"/>
      </rPr>
      <t>月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標楷體"/>
        <family val="4"/>
        <charset val="136"/>
      </rPr>
      <t>日生效</t>
    </r>
    <phoneticPr fontId="3" type="noConversion"/>
  </si>
  <si>
    <r>
      <rPr>
        <sz val="12"/>
        <color theme="1"/>
        <rFont val="標楷體"/>
        <family val="4"/>
        <charset val="136"/>
      </rPr>
      <t>月提繳工資</t>
    </r>
  </si>
  <si>
    <r>
      <rPr>
        <sz val="12"/>
        <color theme="1"/>
        <rFont val="標楷體"/>
        <family val="4"/>
        <charset val="136"/>
      </rPr>
      <t>月提繳金額</t>
    </r>
    <phoneticPr fontId="3" type="noConversion"/>
  </si>
  <si>
    <r>
      <t>26,401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27,600</t>
    </r>
    <r>
      <rPr>
        <sz val="12"/>
        <color theme="1"/>
        <rFont val="標楷體"/>
        <family val="4"/>
        <charset val="136"/>
      </rPr>
      <t>元</t>
    </r>
  </si>
  <si>
    <r>
      <t>27,601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28,590</t>
    </r>
    <r>
      <rPr>
        <sz val="12"/>
        <color theme="1"/>
        <rFont val="標楷體"/>
        <family val="4"/>
        <charset val="136"/>
      </rPr>
      <t>元</t>
    </r>
  </si>
  <si>
    <r>
      <t>28,590</t>
    </r>
    <r>
      <rPr>
        <sz val="12"/>
        <color theme="1"/>
        <rFont val="標楷體"/>
        <family val="4"/>
        <charset val="136"/>
      </rPr>
      <t>元</t>
    </r>
  </si>
  <si>
    <r>
      <t>28,591</t>
    </r>
    <r>
      <rPr>
        <sz val="12"/>
        <color theme="1"/>
        <rFont val="標楷體"/>
        <family val="4"/>
        <charset val="136"/>
      </rPr>
      <t>元至</t>
    </r>
    <r>
      <rPr>
        <sz val="12"/>
        <color theme="1"/>
        <rFont val="Times New Roman"/>
        <family val="1"/>
      </rPr>
      <t>28,800</t>
    </r>
    <r>
      <rPr>
        <sz val="12"/>
        <color theme="1"/>
        <rFont val="標楷體"/>
        <family val="4"/>
        <charset val="136"/>
      </rPr>
      <t>元</t>
    </r>
  </si>
  <si>
    <t>114年1月1日起實施</t>
    <phoneticPr fontId="4" type="noConversion"/>
  </si>
  <si>
    <t>註:1.自114年1月1日起配合基本工資調整，第一級調整為28,590元，投保金額最高一級調整為313,000元。</t>
    <phoneticPr fontId="4" type="noConversion"/>
  </si>
  <si>
    <t>　 2.自113年1月1日起調整平均眷口數為0.56人，投保單位負擔金額含本人
       及平均眷屬人數0.56人,合計1.56人。</t>
    <phoneticPr fontId="4" type="noConversion"/>
  </si>
  <si>
    <t>　 3.自110年1月1日起費率調整為5.17%。</t>
    <phoneticPr fontId="4" type="noConversion"/>
  </si>
  <si>
    <r>
      <t>3.</t>
    </r>
    <r>
      <rPr>
        <sz val="12"/>
        <color theme="1"/>
        <rFont val="標楷體"/>
        <family val="4"/>
        <charset val="136"/>
      </rPr>
      <t>自</t>
    </r>
    <r>
      <rPr>
        <sz val="12"/>
        <color theme="1"/>
        <rFont val="Tahoma"/>
        <family val="2"/>
      </rP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ahoma"/>
        <family val="2"/>
      </rPr>
      <t>5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ahoma"/>
        <family val="2"/>
      </rPr>
      <t>1</t>
    </r>
    <r>
      <rPr>
        <sz val="12"/>
        <color theme="1"/>
        <rFont val="標楷體"/>
        <family val="4"/>
        <charset val="136"/>
      </rPr>
      <t>日起，職災保險之投保金額下限為基本工資等級（</t>
    </r>
    <r>
      <rPr>
        <sz val="12"/>
        <color theme="1"/>
        <rFont val="Tahoma"/>
        <family val="2"/>
      </rPr>
      <t>114</t>
    </r>
    <r>
      <rPr>
        <sz val="12"/>
        <color theme="1"/>
        <rFont val="標楷體"/>
        <family val="4"/>
        <charset val="136"/>
      </rPr>
      <t>年為</t>
    </r>
    <r>
      <rPr>
        <sz val="12"/>
        <color theme="1"/>
        <rFont val="Tahoma"/>
        <family val="2"/>
      </rPr>
      <t>28,590</t>
    </r>
    <r>
      <rPr>
        <sz val="12"/>
        <color theme="1"/>
        <rFont val="標楷體"/>
        <family val="4"/>
        <charset val="136"/>
      </rPr>
      <t>元），上限提高至</t>
    </r>
    <r>
      <rPr>
        <sz val="12"/>
        <color theme="1"/>
        <rFont val="Tahoma"/>
        <family val="2"/>
      </rPr>
      <t>72,800</t>
    </r>
    <r>
      <rPr>
        <sz val="12"/>
        <color theme="1"/>
        <rFont val="標楷體"/>
        <family val="4"/>
        <charset val="136"/>
      </rPr>
      <t>元。平均月支薪低於</t>
    </r>
    <r>
      <rPr>
        <sz val="12"/>
        <color theme="1"/>
        <rFont val="Tahoma"/>
        <family val="2"/>
      </rPr>
      <t>28,590</t>
    </r>
    <r>
      <rPr>
        <sz val="12"/>
        <color theme="1"/>
        <rFont val="標楷體"/>
        <family val="4"/>
        <charset val="136"/>
      </rPr>
      <t>元者，職災之月投保金額適用</t>
    </r>
    <r>
      <rPr>
        <sz val="12"/>
        <color theme="1"/>
        <rFont val="Tahoma"/>
        <family val="2"/>
      </rPr>
      <t>28,590</t>
    </r>
    <r>
      <rPr>
        <sz val="12"/>
        <color theme="1"/>
        <rFont val="標楷體"/>
        <family val="4"/>
        <charset val="136"/>
      </rPr>
      <t>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</si>
</sst>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 "/>
    <numFmt numFmtId="177" formatCode="_(* #,##0_);_(* \(#,##0\);_(* &quot;-&quot;_);_(@_)"/>
    <numFmt numFmtId="178" formatCode="#,##0_);[Red]\(#,##0\)"/>
  </numFmts>
  <fonts count="4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Tahoma"/>
      <family val="2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indexed="8"/>
      <name val="Tahoma"/>
      <family val="2"/>
    </font>
    <font>
      <b/>
      <sz val="20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2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sz val="22"/>
      <color theme="1"/>
      <name val="華康隸書體W3(P)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Tahoma"/>
      <family val="2"/>
    </font>
    <font>
      <b/>
      <sz val="12"/>
      <color theme="1"/>
      <name val="標楷體"/>
      <family val="4"/>
      <charset val="136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b/>
      <u/>
      <sz val="12"/>
      <color theme="1"/>
      <name val="標楷體"/>
      <family val="4"/>
      <charset val="136"/>
    </font>
    <font>
      <b/>
      <sz val="12"/>
      <color rgb="FF0000CC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2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FF0000"/>
      <name val="Tahoma"/>
      <family val="2"/>
    </font>
    <font>
      <b/>
      <sz val="10"/>
      <color rgb="FFFF0000"/>
      <name val="標楷體"/>
      <family val="4"/>
      <charset val="136"/>
    </font>
    <font>
      <sz val="1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1"/>
      <color theme="1"/>
      <name val="Times New Roman"/>
      <family val="1"/>
    </font>
    <font>
      <sz val="1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indexed="56"/>
      <name val="新細明體"/>
      <family val="1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ouble">
        <color indexed="64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double">
        <color indexed="64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double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double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9" fillId="0" borderId="0"/>
    <xf numFmtId="177" fontId="9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Fill="1"/>
    <xf numFmtId="0" fontId="2" fillId="0" borderId="0" xfId="1" applyFont="1"/>
    <xf numFmtId="176" fontId="2" fillId="0" borderId="0" xfId="1" applyNumberFormat="1" applyFont="1" applyFill="1"/>
    <xf numFmtId="0" fontId="1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178" fontId="23" fillId="0" borderId="0" xfId="4" applyNumberFormat="1" applyFont="1" applyFill="1" applyBorder="1" applyAlignment="1">
      <alignment horizontal="center" vertical="center"/>
    </xf>
    <xf numFmtId="178" fontId="23" fillId="0" borderId="0" xfId="4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0" fillId="0" borderId="0" xfId="0" applyBorder="1" applyAlignment="1">
      <alignment vertical="top" wrapText="1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8" fillId="0" borderId="3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16" xfId="0" applyFont="1" applyBorder="1" applyAlignment="1">
      <alignment vertical="top" wrapText="1"/>
    </xf>
    <xf numFmtId="0" fontId="28" fillId="0" borderId="31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12" xfId="0" applyFont="1" applyBorder="1" applyAlignment="1">
      <alignment vertical="top" wrapText="1"/>
    </xf>
    <xf numFmtId="0" fontId="28" fillId="0" borderId="0" xfId="0" applyFont="1" applyAlignment="1">
      <alignment vertical="center"/>
    </xf>
    <xf numFmtId="0" fontId="8" fillId="0" borderId="33" xfId="0" applyFont="1" applyBorder="1" applyAlignment="1">
      <alignment horizontal="center" vertical="center" wrapText="1"/>
    </xf>
    <xf numFmtId="0" fontId="21" fillId="7" borderId="35" xfId="0" applyFont="1" applyFill="1" applyBorder="1" applyAlignment="1">
      <alignment horizontal="center" vertical="center" wrapText="1"/>
    </xf>
    <xf numFmtId="0" fontId="21" fillId="7" borderId="36" xfId="0" applyFont="1" applyFill="1" applyBorder="1" applyAlignment="1">
      <alignment horizontal="center" vertical="center"/>
    </xf>
    <xf numFmtId="178" fontId="23" fillId="7" borderId="39" xfId="4" applyNumberFormat="1" applyFont="1" applyFill="1" applyBorder="1" applyAlignment="1">
      <alignment horizontal="center" vertical="center"/>
    </xf>
    <xf numFmtId="178" fontId="23" fillId="0" borderId="33" xfId="4" applyNumberFormat="1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178" fontId="23" fillId="0" borderId="33" xfId="4" applyNumberFormat="1" applyFont="1" applyFill="1" applyBorder="1" applyAlignment="1">
      <alignment horizontal="center" vertical="center"/>
    </xf>
    <xf numFmtId="178" fontId="23" fillId="0" borderId="33" xfId="4" applyNumberFormat="1" applyFont="1" applyBorder="1" applyAlignment="1">
      <alignment horizontal="center" vertical="center"/>
    </xf>
    <xf numFmtId="0" fontId="10" fillId="0" borderId="0" xfId="2" applyFont="1" applyFill="1"/>
    <xf numFmtId="0" fontId="12" fillId="0" borderId="0" xfId="2" applyFont="1" applyFill="1"/>
    <xf numFmtId="0" fontId="10" fillId="0" borderId="0" xfId="2" applyFont="1" applyFill="1" applyAlignment="1">
      <alignment wrapText="1"/>
    </xf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32" fillId="0" borderId="30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6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6" fillId="2" borderId="64" xfId="1" applyFont="1" applyFill="1" applyBorder="1" applyAlignment="1">
      <alignment horizontal="center" vertical="center"/>
    </xf>
    <xf numFmtId="0" fontId="2" fillId="2" borderId="65" xfId="1" applyFont="1" applyFill="1" applyBorder="1" applyAlignment="1">
      <alignment horizontal="center" vertical="center"/>
    </xf>
    <xf numFmtId="0" fontId="5" fillId="2" borderId="65" xfId="1" applyFont="1" applyFill="1" applyBorder="1" applyAlignment="1">
      <alignment horizontal="center" vertical="center"/>
    </xf>
    <xf numFmtId="0" fontId="5" fillId="2" borderId="66" xfId="1" applyFont="1" applyFill="1" applyBorder="1" applyAlignment="1">
      <alignment horizontal="center" vertical="center"/>
    </xf>
    <xf numFmtId="0" fontId="5" fillId="3" borderId="47" xfId="1" applyFont="1" applyFill="1" applyBorder="1" applyAlignment="1">
      <alignment horizontal="center"/>
    </xf>
    <xf numFmtId="176" fontId="2" fillId="3" borderId="47" xfId="1" applyNumberFormat="1" applyFont="1" applyFill="1" applyBorder="1" applyAlignment="1">
      <alignment horizontal="center" vertical="center"/>
    </xf>
    <xf numFmtId="176" fontId="2" fillId="3" borderId="49" xfId="1" applyNumberFormat="1" applyFont="1" applyFill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176" fontId="5" fillId="0" borderId="51" xfId="1" applyNumberFormat="1" applyFont="1" applyBorder="1" applyAlignment="1">
      <alignment horizontal="center" vertical="center"/>
    </xf>
    <xf numFmtId="176" fontId="5" fillId="0" borderId="54" xfId="1" applyNumberFormat="1" applyFont="1" applyBorder="1" applyAlignment="1">
      <alignment horizontal="center" vertical="center"/>
    </xf>
    <xf numFmtId="0" fontId="5" fillId="0" borderId="51" xfId="1" applyFont="1" applyBorder="1" applyAlignment="1">
      <alignment horizontal="center"/>
    </xf>
    <xf numFmtId="0" fontId="5" fillId="4" borderId="51" xfId="1" applyFont="1" applyFill="1" applyBorder="1" applyAlignment="1">
      <alignment horizontal="center"/>
    </xf>
    <xf numFmtId="176" fontId="2" fillId="4" borderId="51" xfId="1" applyNumberFormat="1" applyFont="1" applyFill="1" applyBorder="1" applyAlignment="1">
      <alignment horizontal="center" vertical="center"/>
    </xf>
    <xf numFmtId="176" fontId="2" fillId="4" borderId="54" xfId="1" applyNumberFormat="1" applyFont="1" applyFill="1" applyBorder="1" applyAlignment="1">
      <alignment horizontal="center" vertical="center"/>
    </xf>
    <xf numFmtId="0" fontId="5" fillId="5" borderId="56" xfId="1" applyFont="1" applyFill="1" applyBorder="1" applyAlignment="1">
      <alignment horizontal="center"/>
    </xf>
    <xf numFmtId="176" fontId="5" fillId="5" borderId="56" xfId="1" applyNumberFormat="1" applyFont="1" applyFill="1" applyBorder="1" applyAlignment="1">
      <alignment horizontal="center" vertical="center"/>
    </xf>
    <xf numFmtId="176" fontId="5" fillId="5" borderId="59" xfId="1" applyNumberFormat="1" applyFont="1" applyFill="1" applyBorder="1" applyAlignment="1">
      <alignment horizontal="center" vertical="center"/>
    </xf>
    <xf numFmtId="176" fontId="5" fillId="3" borderId="47" xfId="1" applyNumberFormat="1" applyFont="1" applyFill="1" applyBorder="1" applyAlignment="1">
      <alignment horizontal="center" vertical="center"/>
    </xf>
    <xf numFmtId="176" fontId="5" fillId="3" borderId="49" xfId="1" applyNumberFormat="1" applyFont="1" applyFill="1" applyBorder="1" applyAlignment="1">
      <alignment horizontal="center" vertical="center"/>
    </xf>
    <xf numFmtId="176" fontId="5" fillId="4" borderId="51" xfId="1" applyNumberFormat="1" applyFont="1" applyFill="1" applyBorder="1" applyAlignment="1">
      <alignment horizontal="center" vertical="center"/>
    </xf>
    <xf numFmtId="176" fontId="5" fillId="4" borderId="54" xfId="1" applyNumberFormat="1" applyFont="1" applyFill="1" applyBorder="1" applyAlignment="1">
      <alignment horizontal="center" vertical="center"/>
    </xf>
    <xf numFmtId="0" fontId="5" fillId="3" borderId="60" xfId="1" applyFont="1" applyFill="1" applyBorder="1" applyAlignment="1">
      <alignment horizontal="center"/>
    </xf>
    <xf numFmtId="176" fontId="5" fillId="3" borderId="60" xfId="1" applyNumberFormat="1" applyFont="1" applyFill="1" applyBorder="1" applyAlignment="1">
      <alignment horizontal="center" vertical="center"/>
    </xf>
    <xf numFmtId="176" fontId="5" fillId="3" borderId="71" xfId="1" applyNumberFormat="1" applyFont="1" applyFill="1" applyBorder="1" applyAlignment="1">
      <alignment horizontal="center" vertical="center"/>
    </xf>
    <xf numFmtId="176" fontId="5" fillId="0" borderId="73" xfId="1" applyNumberFormat="1" applyFont="1" applyBorder="1" applyAlignment="1">
      <alignment horizontal="center" vertical="center"/>
    </xf>
    <xf numFmtId="176" fontId="5" fillId="4" borderId="73" xfId="1" applyNumberFormat="1" applyFont="1" applyFill="1" applyBorder="1" applyAlignment="1">
      <alignment horizontal="center" vertical="center"/>
    </xf>
    <xf numFmtId="0" fontId="5" fillId="5" borderId="75" xfId="1" applyFont="1" applyFill="1" applyBorder="1" applyAlignment="1">
      <alignment horizontal="center"/>
    </xf>
    <xf numFmtId="176" fontId="5" fillId="5" borderId="75" xfId="1" applyNumberFormat="1" applyFont="1" applyFill="1" applyBorder="1" applyAlignment="1">
      <alignment horizontal="center" vertical="center"/>
    </xf>
    <xf numFmtId="176" fontId="5" fillId="5" borderId="76" xfId="1" applyNumberFormat="1" applyFont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/>
    </xf>
    <xf numFmtId="176" fontId="5" fillId="3" borderId="65" xfId="1" applyNumberFormat="1" applyFont="1" applyFill="1" applyBorder="1" applyAlignment="1">
      <alignment horizontal="center" vertical="center"/>
    </xf>
    <xf numFmtId="176" fontId="5" fillId="3" borderId="66" xfId="1" applyNumberFormat="1" applyFont="1" applyFill="1" applyBorder="1" applyAlignment="1">
      <alignment horizontal="center" vertical="center"/>
    </xf>
    <xf numFmtId="0" fontId="36" fillId="2" borderId="67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/>
    </xf>
    <xf numFmtId="176" fontId="5" fillId="3" borderId="51" xfId="1" applyNumberFormat="1" applyFont="1" applyFill="1" applyBorder="1" applyAlignment="1">
      <alignment horizontal="center" vertical="center"/>
    </xf>
    <xf numFmtId="176" fontId="5" fillId="3" borderId="54" xfId="1" applyNumberFormat="1" applyFont="1" applyFill="1" applyBorder="1" applyAlignment="1">
      <alignment horizontal="center" vertical="center"/>
    </xf>
    <xf numFmtId="176" fontId="5" fillId="6" borderId="68" xfId="1" applyNumberFormat="1" applyFont="1" applyFill="1" applyBorder="1" applyAlignment="1">
      <alignment horizontal="center" vertical="center"/>
    </xf>
    <xf numFmtId="176" fontId="2" fillId="3" borderId="51" xfId="1" applyNumberFormat="1" applyFont="1" applyFill="1" applyBorder="1" applyAlignment="1">
      <alignment horizontal="center" vertical="center"/>
    </xf>
    <xf numFmtId="176" fontId="2" fillId="3" borderId="54" xfId="1" applyNumberFormat="1" applyFont="1" applyFill="1" applyBorder="1" applyAlignment="1">
      <alignment horizontal="center" vertical="center"/>
    </xf>
    <xf numFmtId="0" fontId="5" fillId="3" borderId="56" xfId="1" applyFont="1" applyFill="1" applyBorder="1" applyAlignment="1">
      <alignment horizontal="center"/>
    </xf>
    <xf numFmtId="176" fontId="5" fillId="3" borderId="56" xfId="1" applyNumberFormat="1" applyFont="1" applyFill="1" applyBorder="1" applyAlignment="1">
      <alignment horizontal="center" vertical="center"/>
    </xf>
    <xf numFmtId="176" fontId="5" fillId="3" borderId="59" xfId="1" applyNumberFormat="1" applyFont="1" applyFill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176" fontId="5" fillId="0" borderId="56" xfId="1" applyNumberFormat="1" applyFont="1" applyBorder="1" applyAlignment="1">
      <alignment horizontal="center" vertical="center"/>
    </xf>
    <xf numFmtId="176" fontId="5" fillId="0" borderId="59" xfId="1" applyNumberFormat="1" applyFont="1" applyBorder="1" applyAlignment="1">
      <alignment horizontal="center" vertical="center"/>
    </xf>
    <xf numFmtId="0" fontId="5" fillId="0" borderId="56" xfId="1" applyFont="1" applyBorder="1" applyAlignment="1">
      <alignment horizontal="center"/>
    </xf>
    <xf numFmtId="0" fontId="22" fillId="9" borderId="34" xfId="0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horizontal="center" vertical="center" wrapText="1"/>
    </xf>
    <xf numFmtId="0" fontId="19" fillId="10" borderId="35" xfId="0" applyFont="1" applyFill="1" applyBorder="1" applyAlignment="1">
      <alignment horizontal="center" vertical="center" wrapText="1"/>
    </xf>
    <xf numFmtId="176" fontId="5" fillId="2" borderId="68" xfId="1" applyNumberFormat="1" applyFont="1" applyFill="1" applyBorder="1" applyAlignment="1">
      <alignment horizontal="center" vertical="center"/>
    </xf>
    <xf numFmtId="176" fontId="5" fillId="2" borderId="69" xfId="1" applyNumberFormat="1" applyFont="1" applyFill="1" applyBorder="1" applyAlignment="1">
      <alignment horizontal="center" vertical="center"/>
    </xf>
    <xf numFmtId="176" fontId="2" fillId="2" borderId="68" xfId="1" applyNumberFormat="1" applyFont="1" applyFill="1" applyBorder="1" applyAlignment="1">
      <alignment horizontal="center" vertical="center"/>
    </xf>
    <xf numFmtId="176" fontId="2" fillId="2" borderId="67" xfId="1" applyNumberFormat="1" applyFont="1" applyFill="1" applyBorder="1" applyAlignment="1">
      <alignment horizontal="center" vertical="center"/>
    </xf>
    <xf numFmtId="176" fontId="2" fillId="2" borderId="68" xfId="1" applyNumberFormat="1" applyFont="1" applyFill="1" applyBorder="1" applyAlignment="1">
      <alignment horizontal="center" vertical="center"/>
    </xf>
    <xf numFmtId="176" fontId="5" fillId="8" borderId="68" xfId="1" applyNumberFormat="1" applyFont="1" applyFill="1" applyBorder="1" applyAlignment="1">
      <alignment horizontal="center" vertical="center"/>
    </xf>
    <xf numFmtId="176" fontId="5" fillId="8" borderId="69" xfId="1" applyNumberFormat="1" applyFont="1" applyFill="1" applyBorder="1" applyAlignment="1">
      <alignment horizontal="center" vertical="center"/>
    </xf>
    <xf numFmtId="176" fontId="5" fillId="2" borderId="72" xfId="1" applyNumberFormat="1" applyFont="1" applyFill="1" applyBorder="1" applyAlignment="1">
      <alignment horizontal="center" vertical="center"/>
    </xf>
    <xf numFmtId="176" fontId="5" fillId="2" borderId="74" xfId="1" applyNumberFormat="1" applyFont="1" applyFill="1" applyBorder="1" applyAlignment="1">
      <alignment horizontal="center" vertical="center"/>
    </xf>
    <xf numFmtId="176" fontId="5" fillId="8" borderId="64" xfId="1" applyNumberFormat="1" applyFont="1" applyFill="1" applyBorder="1" applyAlignment="1">
      <alignment horizontal="center" vertical="center"/>
    </xf>
    <xf numFmtId="176" fontId="5" fillId="8" borderId="72" xfId="1" applyNumberFormat="1" applyFont="1" applyFill="1" applyBorder="1" applyAlignment="1">
      <alignment horizontal="center" vertical="center"/>
    </xf>
    <xf numFmtId="176" fontId="5" fillId="2" borderId="67" xfId="1" applyNumberFormat="1" applyFont="1" applyFill="1" applyBorder="1" applyAlignment="1">
      <alignment horizontal="center" vertical="center"/>
    </xf>
    <xf numFmtId="176" fontId="5" fillId="2" borderId="68" xfId="1" applyNumberFormat="1" applyFont="1" applyFill="1" applyBorder="1" applyAlignment="1">
      <alignment horizontal="center" vertical="center"/>
    </xf>
    <xf numFmtId="176" fontId="5" fillId="2" borderId="69" xfId="1" applyNumberFormat="1" applyFont="1" applyFill="1" applyBorder="1" applyAlignment="1">
      <alignment horizontal="center" vertical="center"/>
    </xf>
    <xf numFmtId="176" fontId="5" fillId="8" borderId="70" xfId="1" applyNumberFormat="1" applyFont="1" applyFill="1" applyBorder="1" applyAlignment="1">
      <alignment horizontal="center" vertical="center"/>
    </xf>
    <xf numFmtId="0" fontId="30" fillId="0" borderId="3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28" fillId="0" borderId="50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32" fillId="0" borderId="3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3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42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178" fontId="23" fillId="0" borderId="81" xfId="4" applyNumberFormat="1" applyFont="1" applyBorder="1" applyAlignment="1">
      <alignment horizontal="center" vertical="center" wrapText="1"/>
    </xf>
    <xf numFmtId="178" fontId="23" fillId="0" borderId="79" xfId="4" applyNumberFormat="1" applyFont="1" applyBorder="1" applyAlignment="1">
      <alignment horizontal="center" vertical="center" wrapText="1"/>
    </xf>
    <xf numFmtId="178" fontId="23" fillId="0" borderId="80" xfId="4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78" fontId="8" fillId="0" borderId="38" xfId="4" applyNumberFormat="1" applyFont="1" applyBorder="1" applyAlignment="1">
      <alignment horizontal="left" vertical="center" wrapText="1"/>
    </xf>
    <xf numFmtId="178" fontId="23" fillId="0" borderId="33" xfId="4" applyNumberFormat="1" applyFont="1" applyBorder="1" applyAlignment="1">
      <alignment horizontal="center" vertical="center" wrapText="1"/>
    </xf>
    <xf numFmtId="178" fontId="23" fillId="0" borderId="39" xfId="4" applyNumberFormat="1" applyFont="1" applyBorder="1" applyAlignment="1">
      <alignment horizontal="center" vertical="center" wrapText="1"/>
    </xf>
    <xf numFmtId="178" fontId="23" fillId="0" borderId="77" xfId="4" applyNumberFormat="1" applyFont="1" applyBorder="1" applyAlignment="1">
      <alignment horizontal="center" vertical="center" wrapText="1"/>
    </xf>
    <xf numFmtId="178" fontId="23" fillId="0" borderId="78" xfId="4" applyNumberFormat="1" applyFont="1" applyBorder="1" applyAlignment="1">
      <alignment horizontal="center" vertical="center" wrapText="1"/>
    </xf>
    <xf numFmtId="178" fontId="8" fillId="0" borderId="40" xfId="4" applyNumberFormat="1" applyFont="1" applyBorder="1" applyAlignment="1">
      <alignment horizontal="left" vertical="center" wrapText="1"/>
    </xf>
    <xf numFmtId="0" fontId="8" fillId="7" borderId="39" xfId="0" applyFont="1" applyFill="1" applyBorder="1" applyAlignment="1">
      <alignment horizontal="center" vertical="center" wrapText="1"/>
    </xf>
    <xf numFmtId="176" fontId="22" fillId="10" borderId="37" xfId="4" applyNumberFormat="1" applyFont="1" applyFill="1" applyBorder="1" applyAlignment="1">
      <alignment horizontal="center" vertical="center"/>
    </xf>
    <xf numFmtId="176" fontId="22" fillId="10" borderId="41" xfId="4" applyNumberFormat="1" applyFont="1" applyFill="1" applyBorder="1" applyAlignment="1">
      <alignment horizontal="center" vertical="center"/>
    </xf>
    <xf numFmtId="178" fontId="22" fillId="10" borderId="33" xfId="4" applyNumberFormat="1" applyFont="1" applyFill="1" applyBorder="1" applyAlignment="1">
      <alignment horizontal="center" vertical="center"/>
    </xf>
    <xf numFmtId="178" fontId="23" fillId="0" borderId="33" xfId="4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 wrapText="1"/>
    </xf>
    <xf numFmtId="176" fontId="22" fillId="9" borderId="37" xfId="4" applyNumberFormat="1" applyFont="1" applyFill="1" applyBorder="1" applyAlignment="1">
      <alignment horizontal="center" vertical="center"/>
    </xf>
    <xf numFmtId="176" fontId="22" fillId="9" borderId="41" xfId="4" applyNumberFormat="1" applyFont="1" applyFill="1" applyBorder="1" applyAlignment="1">
      <alignment horizontal="center" vertical="center"/>
    </xf>
    <xf numFmtId="178" fontId="22" fillId="9" borderId="33" xfId="4" applyNumberFormat="1" applyFont="1" applyFill="1" applyBorder="1" applyAlignment="1">
      <alignment horizontal="center" vertical="center"/>
    </xf>
    <xf numFmtId="0" fontId="37" fillId="0" borderId="51" xfId="1" applyFont="1" applyBorder="1" applyAlignment="1">
      <alignment horizontal="center"/>
    </xf>
    <xf numFmtId="0" fontId="14" fillId="0" borderId="0" xfId="6">
      <alignment vertical="center"/>
    </xf>
    <xf numFmtId="0" fontId="6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/>
    </xf>
    <xf numFmtId="3" fontId="38" fillId="0" borderId="0" xfId="0" applyNumberFormat="1" applyFont="1" applyAlignment="1">
      <alignment horizontal="right" vertical="center"/>
    </xf>
    <xf numFmtId="0" fontId="39" fillId="0" borderId="0" xfId="2" applyFont="1" applyFill="1"/>
    <xf numFmtId="0" fontId="10" fillId="11" borderId="0" xfId="0" applyFont="1" applyFill="1" applyAlignment="1"/>
    <xf numFmtId="0" fontId="13" fillId="11" borderId="0" xfId="0" applyFont="1" applyFill="1" applyBorder="1" applyAlignment="1">
      <alignment horizontal="centerContinuous"/>
    </xf>
    <xf numFmtId="0" fontId="10" fillId="11" borderId="0" xfId="0" applyFont="1" applyFill="1" applyBorder="1" applyAlignment="1">
      <alignment horizontal="centerContinuous"/>
    </xf>
    <xf numFmtId="0" fontId="26" fillId="11" borderId="0" xfId="0" applyFont="1" applyFill="1" applyBorder="1" applyAlignment="1">
      <alignment horizontal="right"/>
    </xf>
    <xf numFmtId="0" fontId="26" fillId="11" borderId="8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/>
    </xf>
    <xf numFmtId="0" fontId="26" fillId="11" borderId="29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11" borderId="10" xfId="0" applyFont="1" applyFill="1" applyBorder="1" applyAlignment="1">
      <alignment vertical="center" wrapText="1"/>
    </xf>
    <xf numFmtId="0" fontId="10" fillId="11" borderId="11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40" fillId="0" borderId="3" xfId="0" applyFont="1" applyBorder="1" applyAlignment="1"/>
    <xf numFmtId="0" fontId="26" fillId="11" borderId="1" xfId="0" applyFont="1" applyFill="1" applyBorder="1" applyAlignment="1">
      <alignment horizontal="center" vertical="center" wrapText="1"/>
    </xf>
    <xf numFmtId="0" fontId="26" fillId="11" borderId="26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vertical="center" wrapText="1"/>
    </xf>
    <xf numFmtId="0" fontId="10" fillId="11" borderId="4" xfId="0" applyFont="1" applyFill="1" applyBorder="1" applyAlignment="1">
      <alignment vertical="center" wrapText="1"/>
    </xf>
    <xf numFmtId="0" fontId="39" fillId="0" borderId="0" xfId="5" applyFont="1" applyFill="1"/>
    <xf numFmtId="0" fontId="39" fillId="11" borderId="9" xfId="0" applyFont="1" applyFill="1" applyBorder="1" applyAlignment="1">
      <alignment horizontal="center"/>
    </xf>
    <xf numFmtId="177" fontId="39" fillId="11" borderId="0" xfId="3" applyFont="1" applyFill="1" applyBorder="1" applyAlignment="1">
      <alignment horizontal="center"/>
    </xf>
    <xf numFmtId="0" fontId="39" fillId="11" borderId="20" xfId="0" applyFont="1" applyFill="1" applyBorder="1" applyAlignment="1">
      <alignment horizontal="center"/>
    </xf>
    <xf numFmtId="0" fontId="39" fillId="11" borderId="21" xfId="0" applyFont="1" applyFill="1" applyBorder="1" applyAlignment="1">
      <alignment horizontal="center"/>
    </xf>
    <xf numFmtId="0" fontId="39" fillId="11" borderId="0" xfId="0" applyFont="1" applyFill="1" applyBorder="1" applyAlignment="1">
      <alignment horizontal="center"/>
    </xf>
    <xf numFmtId="0" fontId="41" fillId="11" borderId="20" xfId="0" applyFont="1" applyFill="1" applyBorder="1" applyAlignment="1">
      <alignment horizontal="center"/>
    </xf>
    <xf numFmtId="0" fontId="41" fillId="11" borderId="19" xfId="0" applyFont="1" applyFill="1" applyBorder="1" applyAlignment="1">
      <alignment horizontal="center"/>
    </xf>
    <xf numFmtId="177" fontId="39" fillId="0" borderId="0" xfId="5" applyNumberFormat="1" applyFont="1" applyFill="1"/>
    <xf numFmtId="0" fontId="39" fillId="11" borderId="2" xfId="0" applyFont="1" applyFill="1" applyBorder="1" applyAlignment="1">
      <alignment horizontal="center"/>
    </xf>
    <xf numFmtId="177" fontId="39" fillId="11" borderId="25" xfId="3" applyFont="1" applyFill="1" applyBorder="1" applyAlignment="1">
      <alignment horizontal="center"/>
    </xf>
    <xf numFmtId="0" fontId="39" fillId="11" borderId="3" xfId="0" applyFont="1" applyFill="1" applyBorder="1" applyAlignment="1">
      <alignment horizontal="center"/>
    </xf>
    <xf numFmtId="0" fontId="39" fillId="11" borderId="24" xfId="0" applyFont="1" applyFill="1" applyBorder="1" applyAlignment="1">
      <alignment horizontal="center"/>
    </xf>
    <xf numFmtId="0" fontId="39" fillId="11" borderId="23" xfId="0" applyFont="1" applyFill="1" applyBorder="1" applyAlignment="1">
      <alignment horizontal="center"/>
    </xf>
    <xf numFmtId="0" fontId="41" fillId="11" borderId="6" xfId="0" applyFont="1" applyFill="1" applyBorder="1" applyAlignment="1">
      <alignment horizontal="center"/>
    </xf>
    <xf numFmtId="0" fontId="41" fillId="11" borderId="7" xfId="0" applyFont="1" applyFill="1" applyBorder="1" applyAlignment="1">
      <alignment horizontal="center"/>
    </xf>
    <xf numFmtId="0" fontId="41" fillId="11" borderId="3" xfId="0" applyFont="1" applyFill="1" applyBorder="1" applyAlignment="1">
      <alignment horizontal="center"/>
    </xf>
    <xf numFmtId="0" fontId="41" fillId="11" borderId="4" xfId="0" applyFont="1" applyFill="1" applyBorder="1" applyAlignment="1">
      <alignment horizontal="center"/>
    </xf>
    <xf numFmtId="0" fontId="39" fillId="11" borderId="5" xfId="0" applyFont="1" applyFill="1" applyBorder="1" applyAlignment="1">
      <alignment horizontal="center"/>
    </xf>
    <xf numFmtId="0" fontId="39" fillId="11" borderId="22" xfId="0" applyFont="1" applyFill="1" applyBorder="1" applyAlignment="1">
      <alignment horizontal="center"/>
    </xf>
    <xf numFmtId="0" fontId="39" fillId="11" borderId="25" xfId="0" applyFont="1" applyFill="1" applyBorder="1" applyAlignment="1">
      <alignment horizontal="center"/>
    </xf>
    <xf numFmtId="177" fontId="39" fillId="11" borderId="22" xfId="3" applyFont="1" applyFill="1" applyBorder="1" applyAlignment="1">
      <alignment horizontal="center"/>
    </xf>
    <xf numFmtId="177" fontId="39" fillId="11" borderId="6" xfId="3" applyFont="1" applyFill="1" applyBorder="1" applyAlignment="1">
      <alignment horizontal="center"/>
    </xf>
    <xf numFmtId="0" fontId="39" fillId="11" borderId="6" xfId="0" applyFont="1" applyFill="1" applyBorder="1" applyAlignment="1">
      <alignment horizontal="center"/>
    </xf>
    <xf numFmtId="177" fontId="39" fillId="11" borderId="20" xfId="3" applyFont="1" applyFill="1" applyBorder="1" applyAlignment="1">
      <alignment horizontal="center"/>
    </xf>
    <xf numFmtId="177" fontId="39" fillId="11" borderId="3" xfId="3" applyFont="1" applyFill="1" applyBorder="1" applyAlignment="1">
      <alignment horizontal="center"/>
    </xf>
    <xf numFmtId="177" fontId="39" fillId="11" borderId="18" xfId="3" applyFont="1" applyFill="1" applyBorder="1" applyAlignment="1">
      <alignment horizontal="center"/>
    </xf>
    <xf numFmtId="0" fontId="39" fillId="11" borderId="18" xfId="0" applyFont="1" applyFill="1" applyBorder="1" applyAlignment="1">
      <alignment horizontal="center"/>
    </xf>
    <xf numFmtId="0" fontId="41" fillId="11" borderId="18" xfId="0" applyFont="1" applyFill="1" applyBorder="1" applyAlignment="1">
      <alignment horizontal="center"/>
    </xf>
    <xf numFmtId="0" fontId="41" fillId="11" borderId="17" xfId="0" applyFont="1" applyFill="1" applyBorder="1" applyAlignment="1">
      <alignment horizontal="center"/>
    </xf>
    <xf numFmtId="0" fontId="25" fillId="11" borderId="0" xfId="0" applyFont="1" applyFill="1" applyAlignment="1"/>
    <xf numFmtId="0" fontId="10" fillId="0" borderId="0" xfId="0" applyFont="1" applyAlignment="1">
      <alignment horizontal="right"/>
    </xf>
    <xf numFmtId="0" fontId="12" fillId="11" borderId="0" xfId="0" applyFont="1" applyFill="1" applyAlignment="1"/>
    <xf numFmtId="0" fontId="25" fillId="11" borderId="0" xfId="0" applyFont="1" applyFill="1" applyAlignment="1">
      <alignment horizontal="left" wrapText="1"/>
    </xf>
    <xf numFmtId="0" fontId="25" fillId="11" borderId="0" xfId="0" applyFont="1" applyFill="1" applyAlignment="1">
      <alignment horizontal="left" vertical="top" wrapText="1"/>
    </xf>
    <xf numFmtId="0" fontId="11" fillId="11" borderId="0" xfId="0" applyFont="1" applyFill="1" applyAlignment="1">
      <alignment vertical="top" wrapText="1"/>
    </xf>
    <xf numFmtId="0" fontId="11" fillId="11" borderId="0" xfId="0" applyFont="1" applyFill="1" applyAlignment="1">
      <alignment horizontal="left" vertical="top" wrapText="1"/>
    </xf>
  </cellXfs>
  <cellStyles count="7">
    <cellStyle name="一般" xfId="0" builtinId="0"/>
    <cellStyle name="一般 2" xfId="2"/>
    <cellStyle name="一般 2 2" xfId="6"/>
    <cellStyle name="一般 2 5" xfId="5"/>
    <cellStyle name="一般_勞保退負擔表(100全）" xfId="1"/>
    <cellStyle name="千分位" xfId="4" builtinId="3"/>
    <cellStyle name="千分位[0]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032;&#26989;&#21209;\&#35531;&#20551;\workstation2\%7fExcel&#23526;&#20316;&#31684;&#20363;\91&#20241;&#20551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休"/>
      <sheetName val="請假"/>
      <sheetName val="人彙整"/>
      <sheetName val="月報表"/>
    </sheetNames>
    <sheetDataSet>
      <sheetData sheetId="0" refreshError="1"/>
      <sheetData sheetId="1" refreshError="1"/>
      <sheetData sheetId="2">
        <row r="4">
          <cell r="A4" t="str">
            <v>姓名</v>
          </cell>
          <cell r="B4" t="str">
            <v>特休</v>
          </cell>
        </row>
        <row r="5">
          <cell r="A5" t="str">
            <v>王宏益</v>
          </cell>
        </row>
        <row r="6">
          <cell r="A6" t="str">
            <v>王昱閔</v>
          </cell>
        </row>
        <row r="7">
          <cell r="A7" t="str">
            <v>朱伯偉</v>
          </cell>
        </row>
        <row r="8">
          <cell r="A8" t="str">
            <v>何佳昱</v>
          </cell>
        </row>
        <row r="9">
          <cell r="A9" t="str">
            <v>李協隆</v>
          </cell>
        </row>
        <row r="10">
          <cell r="A10" t="str">
            <v>李澤承</v>
          </cell>
          <cell r="B10">
            <v>3.5</v>
          </cell>
        </row>
        <row r="11">
          <cell r="A11" t="str">
            <v>林秀玲</v>
          </cell>
          <cell r="B11">
            <v>2.5</v>
          </cell>
        </row>
        <row r="12">
          <cell r="A12" t="str">
            <v>林信良</v>
          </cell>
          <cell r="B12">
            <v>2</v>
          </cell>
        </row>
        <row r="13">
          <cell r="A13" t="str">
            <v>林晉宏</v>
          </cell>
          <cell r="B13">
            <v>1</v>
          </cell>
        </row>
        <row r="14">
          <cell r="A14" t="str">
            <v>林祺</v>
          </cell>
          <cell r="B14">
            <v>4</v>
          </cell>
        </row>
        <row r="15">
          <cell r="A15" t="str">
            <v>高嘉鴻</v>
          </cell>
          <cell r="B15">
            <v>4</v>
          </cell>
        </row>
        <row r="16">
          <cell r="A16" t="str">
            <v>張佳慧</v>
          </cell>
        </row>
        <row r="17">
          <cell r="A17" t="str">
            <v>張雯燕</v>
          </cell>
          <cell r="B17">
            <v>7</v>
          </cell>
        </row>
        <row r="18">
          <cell r="A18" t="str">
            <v>莊淑慧</v>
          </cell>
        </row>
        <row r="19">
          <cell r="A19" t="str">
            <v>許志堅</v>
          </cell>
          <cell r="B19">
            <v>2</v>
          </cell>
        </row>
        <row r="20">
          <cell r="A20" t="str">
            <v>許鈺珮</v>
          </cell>
        </row>
        <row r="21">
          <cell r="A21" t="str">
            <v>陳志浩</v>
          </cell>
          <cell r="B21">
            <v>3.5</v>
          </cell>
        </row>
        <row r="22">
          <cell r="A22" t="str">
            <v>陳怡雯</v>
          </cell>
        </row>
        <row r="23">
          <cell r="A23" t="str">
            <v>陳柏宏</v>
          </cell>
          <cell r="B23">
            <v>2</v>
          </cell>
        </row>
        <row r="24">
          <cell r="A24" t="str">
            <v>陳茂男</v>
          </cell>
        </row>
        <row r="25">
          <cell r="A25" t="str">
            <v>楊怡真</v>
          </cell>
        </row>
        <row r="26">
          <cell r="A26" t="str">
            <v>楊啟榮</v>
          </cell>
        </row>
        <row r="27">
          <cell r="A27" t="str">
            <v>楊智宇</v>
          </cell>
          <cell r="B27">
            <v>2</v>
          </cell>
        </row>
        <row r="28">
          <cell r="A28" t="str">
            <v>鄭博仁</v>
          </cell>
        </row>
        <row r="29">
          <cell r="A29" t="str">
            <v>賴雅琦</v>
          </cell>
        </row>
        <row r="30">
          <cell r="A30" t="str">
            <v>羅文祺</v>
          </cell>
        </row>
        <row r="31">
          <cell r="A31" t="str">
            <v>蘇國祥</v>
          </cell>
        </row>
        <row r="32">
          <cell r="A32" t="str">
            <v>總計</v>
          </cell>
          <cell r="B32">
            <v>33.5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G284"/>
  <sheetViews>
    <sheetView zoomScale="85" zoomScaleNormal="85" workbookViewId="0">
      <pane xSplit="2" ySplit="5" topLeftCell="C261" activePane="bottomRight" state="frozen"/>
      <selection activeCell="A21" sqref="A21:I21"/>
      <selection pane="topRight" activeCell="A21" sqref="A21:I21"/>
      <selection pane="bottomLeft" activeCell="A21" sqref="A21:I21"/>
      <selection pane="bottomRight" activeCell="A21" sqref="A21:I21"/>
    </sheetView>
  </sheetViews>
  <sheetFormatPr defaultColWidth="9" defaultRowHeight="13.2"/>
  <cols>
    <col min="1" max="1" width="9" style="1"/>
    <col min="2" max="2" width="9.88671875" style="2" customWidth="1"/>
    <col min="3" max="3" width="9.6640625" style="2" bestFit="1" customWidth="1"/>
    <col min="4" max="33" width="6.77734375" style="2" customWidth="1"/>
    <col min="34" max="16384" width="9" style="1"/>
  </cols>
  <sheetData>
    <row r="1" spans="1:33" ht="16.05" customHeight="1">
      <c r="B1" s="62" t="s">
        <v>173</v>
      </c>
      <c r="C1" s="2" t="s">
        <v>174</v>
      </c>
      <c r="D1" s="62" t="s">
        <v>175</v>
      </c>
      <c r="E1" s="62" t="s">
        <v>176</v>
      </c>
      <c r="F1" s="62" t="s">
        <v>177</v>
      </c>
    </row>
    <row r="2" spans="1:33" ht="16.05" customHeight="1">
      <c r="B2" s="63" t="s">
        <v>178</v>
      </c>
      <c r="C2" s="3">
        <v>0.115</v>
      </c>
      <c r="D2" s="4">
        <v>0.2</v>
      </c>
      <c r="E2" s="4">
        <v>0.7</v>
      </c>
      <c r="F2" s="4">
        <v>0.1</v>
      </c>
    </row>
    <row r="3" spans="1:33" ht="16.05" customHeight="1">
      <c r="B3" s="63" t="s">
        <v>179</v>
      </c>
      <c r="C3" s="3">
        <v>0.01</v>
      </c>
    </row>
    <row r="4" spans="1:33" ht="16.05" customHeight="1" thickBot="1">
      <c r="B4" s="62" t="s">
        <v>180</v>
      </c>
      <c r="C4" s="5">
        <v>1.2999999999999999E-3</v>
      </c>
    </row>
    <row r="5" spans="1:33" ht="16.05" customHeight="1" thickBot="1">
      <c r="B5" s="64" t="s">
        <v>181</v>
      </c>
      <c r="C5" s="65" t="s">
        <v>182</v>
      </c>
      <c r="D5" s="66">
        <v>1</v>
      </c>
      <c r="E5" s="66">
        <v>2</v>
      </c>
      <c r="F5" s="66">
        <v>3</v>
      </c>
      <c r="G5" s="66">
        <v>4</v>
      </c>
      <c r="H5" s="66">
        <v>5</v>
      </c>
      <c r="I5" s="66">
        <v>6</v>
      </c>
      <c r="J5" s="66">
        <v>7</v>
      </c>
      <c r="K5" s="66">
        <v>8</v>
      </c>
      <c r="L5" s="66">
        <v>9</v>
      </c>
      <c r="M5" s="66">
        <v>10</v>
      </c>
      <c r="N5" s="66">
        <v>11</v>
      </c>
      <c r="O5" s="66">
        <v>12</v>
      </c>
      <c r="P5" s="66">
        <v>13</v>
      </c>
      <c r="Q5" s="66">
        <v>14</v>
      </c>
      <c r="R5" s="66">
        <v>15</v>
      </c>
      <c r="S5" s="66">
        <v>16</v>
      </c>
      <c r="T5" s="66">
        <v>17</v>
      </c>
      <c r="U5" s="66">
        <v>18</v>
      </c>
      <c r="V5" s="66">
        <v>19</v>
      </c>
      <c r="W5" s="66">
        <v>20</v>
      </c>
      <c r="X5" s="66">
        <v>21</v>
      </c>
      <c r="Y5" s="66">
        <v>22</v>
      </c>
      <c r="Z5" s="66">
        <v>23</v>
      </c>
      <c r="AA5" s="66">
        <v>24</v>
      </c>
      <c r="AB5" s="66">
        <v>25</v>
      </c>
      <c r="AC5" s="66">
        <v>26</v>
      </c>
      <c r="AD5" s="66">
        <v>27</v>
      </c>
      <c r="AE5" s="66">
        <v>28</v>
      </c>
      <c r="AF5" s="66">
        <v>29</v>
      </c>
      <c r="AG5" s="67">
        <v>30</v>
      </c>
    </row>
    <row r="6" spans="1:33" s="6" customFormat="1" ht="16.05" customHeight="1">
      <c r="A6" s="1"/>
      <c r="B6" s="120">
        <v>11100</v>
      </c>
      <c r="C6" s="68" t="s">
        <v>183</v>
      </c>
      <c r="D6" s="69">
        <f>ROUND($B$6*D$5/30*$C$2*$D$2,0)+ROUND($B$6*D$5/30*$C$3*$D$2,0)</f>
        <v>10</v>
      </c>
      <c r="E6" s="69">
        <f>ROUND($B6*E$5/30*$C$2*$D$2,0)+ROUND($B6*E$5/30*$C$3*$D$2,0)</f>
        <v>18</v>
      </c>
      <c r="F6" s="69">
        <f t="shared" ref="F6:AG6" si="0">ROUND($B6*F$5/30*$C$2*$D$2,0)+ROUND($B6*F$5/30*$C$3*$D$2,0)</f>
        <v>28</v>
      </c>
      <c r="G6" s="69">
        <f t="shared" si="0"/>
        <v>37</v>
      </c>
      <c r="H6" s="69">
        <f t="shared" si="0"/>
        <v>47</v>
      </c>
      <c r="I6" s="69">
        <f>ROUND($B6*I$5/30*$C$2*$D$2,0)+ROUND($B6*I$5/30*$C$3*$D$2,0)</f>
        <v>55</v>
      </c>
      <c r="J6" s="69">
        <f t="shared" si="0"/>
        <v>65</v>
      </c>
      <c r="K6" s="69">
        <f t="shared" si="0"/>
        <v>74</v>
      </c>
      <c r="L6" s="69">
        <f t="shared" si="0"/>
        <v>84</v>
      </c>
      <c r="M6" s="69">
        <f t="shared" si="0"/>
        <v>92</v>
      </c>
      <c r="N6" s="69">
        <f t="shared" si="0"/>
        <v>102</v>
      </c>
      <c r="O6" s="69">
        <f t="shared" si="0"/>
        <v>111</v>
      </c>
      <c r="P6" s="69">
        <f t="shared" si="0"/>
        <v>121</v>
      </c>
      <c r="Q6" s="69">
        <f t="shared" si="0"/>
        <v>129</v>
      </c>
      <c r="R6" s="69">
        <f t="shared" si="0"/>
        <v>139</v>
      </c>
      <c r="S6" s="69">
        <f t="shared" si="0"/>
        <v>148</v>
      </c>
      <c r="T6" s="69">
        <f t="shared" si="0"/>
        <v>158</v>
      </c>
      <c r="U6" s="69">
        <f t="shared" si="0"/>
        <v>166</v>
      </c>
      <c r="V6" s="69">
        <f t="shared" si="0"/>
        <v>176</v>
      </c>
      <c r="W6" s="69">
        <f t="shared" si="0"/>
        <v>185</v>
      </c>
      <c r="X6" s="69">
        <f t="shared" si="0"/>
        <v>195</v>
      </c>
      <c r="Y6" s="69">
        <f t="shared" si="0"/>
        <v>203</v>
      </c>
      <c r="Z6" s="69">
        <f t="shared" si="0"/>
        <v>213</v>
      </c>
      <c r="AA6" s="69">
        <f t="shared" si="0"/>
        <v>222</v>
      </c>
      <c r="AB6" s="69">
        <f t="shared" si="0"/>
        <v>232</v>
      </c>
      <c r="AC6" s="69">
        <f t="shared" si="0"/>
        <v>240</v>
      </c>
      <c r="AD6" s="69">
        <f t="shared" si="0"/>
        <v>250</v>
      </c>
      <c r="AE6" s="69">
        <f t="shared" si="0"/>
        <v>259</v>
      </c>
      <c r="AF6" s="69">
        <f t="shared" si="0"/>
        <v>268</v>
      </c>
      <c r="AG6" s="70">
        <f t="shared" si="0"/>
        <v>277</v>
      </c>
    </row>
    <row r="7" spans="1:33" ht="16.05" customHeight="1">
      <c r="B7" s="121"/>
      <c r="C7" s="71" t="s">
        <v>184</v>
      </c>
      <c r="D7" s="72">
        <f>ROUND($B$6*D$5/30*$C$2*$E$2,0)+ROUND($B$6*D$5/30*$C$3*$E$2,0)</f>
        <v>33</v>
      </c>
      <c r="E7" s="72">
        <f t="shared" ref="E7:AG7" si="1">ROUND($B6*E$5/30*$C$2*$E$2,0)+ROUND($B6*E$5/30*$C$3*$E$2,0)</f>
        <v>65</v>
      </c>
      <c r="F7" s="72">
        <f t="shared" si="1"/>
        <v>97</v>
      </c>
      <c r="G7" s="72">
        <f t="shared" si="1"/>
        <v>129</v>
      </c>
      <c r="H7" s="72">
        <f t="shared" si="1"/>
        <v>162</v>
      </c>
      <c r="I7" s="72">
        <f t="shared" si="1"/>
        <v>195</v>
      </c>
      <c r="J7" s="72">
        <f t="shared" si="1"/>
        <v>226</v>
      </c>
      <c r="K7" s="72">
        <f t="shared" si="1"/>
        <v>259</v>
      </c>
      <c r="L7" s="72">
        <f t="shared" si="1"/>
        <v>291</v>
      </c>
      <c r="M7" s="72">
        <f t="shared" si="1"/>
        <v>324</v>
      </c>
      <c r="N7" s="72">
        <f t="shared" si="1"/>
        <v>356</v>
      </c>
      <c r="O7" s="72">
        <f t="shared" si="1"/>
        <v>388</v>
      </c>
      <c r="P7" s="72">
        <f t="shared" si="1"/>
        <v>421</v>
      </c>
      <c r="Q7" s="72">
        <f t="shared" si="1"/>
        <v>453</v>
      </c>
      <c r="R7" s="72">
        <f t="shared" si="1"/>
        <v>486</v>
      </c>
      <c r="S7" s="72">
        <f t="shared" si="1"/>
        <v>518</v>
      </c>
      <c r="T7" s="72">
        <f>ROUND($B6*T$5/30*$C$2*$E$2,0)+ROUND($B6*T$5/30*$C$3*$E$2,0)</f>
        <v>550</v>
      </c>
      <c r="U7" s="72">
        <f t="shared" si="1"/>
        <v>583</v>
      </c>
      <c r="V7" s="72">
        <f t="shared" si="1"/>
        <v>615</v>
      </c>
      <c r="W7" s="72">
        <f t="shared" si="1"/>
        <v>648</v>
      </c>
      <c r="X7" s="72">
        <f t="shared" si="1"/>
        <v>679</v>
      </c>
      <c r="Y7" s="72">
        <f t="shared" si="1"/>
        <v>712</v>
      </c>
      <c r="Z7" s="72">
        <f t="shared" si="1"/>
        <v>745</v>
      </c>
      <c r="AA7" s="72">
        <f t="shared" si="1"/>
        <v>777</v>
      </c>
      <c r="AB7" s="72">
        <f t="shared" si="1"/>
        <v>810</v>
      </c>
      <c r="AC7" s="72">
        <f t="shared" si="1"/>
        <v>841</v>
      </c>
      <c r="AD7" s="72">
        <f t="shared" si="1"/>
        <v>874</v>
      </c>
      <c r="AE7" s="72">
        <f t="shared" si="1"/>
        <v>907</v>
      </c>
      <c r="AF7" s="72">
        <f t="shared" si="1"/>
        <v>939</v>
      </c>
      <c r="AG7" s="73">
        <f t="shared" si="1"/>
        <v>972</v>
      </c>
    </row>
    <row r="8" spans="1:33" s="7" customFormat="1" ht="16.05" customHeight="1">
      <c r="A8" s="1"/>
      <c r="B8" s="122">
        <v>28590</v>
      </c>
      <c r="C8" s="74" t="s">
        <v>185</v>
      </c>
      <c r="D8" s="72">
        <f>ROUND($B$8*D$5/30*$C$4,0)</f>
        <v>1</v>
      </c>
      <c r="E8" s="72">
        <f t="shared" ref="E8:AG8" si="2">ROUND($B$8*E$5/30*$C$4,0)</f>
        <v>2</v>
      </c>
      <c r="F8" s="72">
        <f t="shared" si="2"/>
        <v>4</v>
      </c>
      <c r="G8" s="72">
        <f t="shared" si="2"/>
        <v>5</v>
      </c>
      <c r="H8" s="72">
        <f t="shared" si="2"/>
        <v>6</v>
      </c>
      <c r="I8" s="72">
        <f t="shared" si="2"/>
        <v>7</v>
      </c>
      <c r="J8" s="72">
        <f t="shared" si="2"/>
        <v>9</v>
      </c>
      <c r="K8" s="72">
        <f t="shared" si="2"/>
        <v>10</v>
      </c>
      <c r="L8" s="72">
        <f t="shared" si="2"/>
        <v>11</v>
      </c>
      <c r="M8" s="72">
        <f t="shared" si="2"/>
        <v>12</v>
      </c>
      <c r="N8" s="72">
        <f t="shared" si="2"/>
        <v>14</v>
      </c>
      <c r="O8" s="72">
        <f t="shared" si="2"/>
        <v>15</v>
      </c>
      <c r="P8" s="72">
        <f t="shared" si="2"/>
        <v>16</v>
      </c>
      <c r="Q8" s="72">
        <f t="shared" si="2"/>
        <v>17</v>
      </c>
      <c r="R8" s="72">
        <f t="shared" si="2"/>
        <v>19</v>
      </c>
      <c r="S8" s="72">
        <f t="shared" si="2"/>
        <v>20</v>
      </c>
      <c r="T8" s="72">
        <f t="shared" si="2"/>
        <v>21</v>
      </c>
      <c r="U8" s="72">
        <f t="shared" si="2"/>
        <v>22</v>
      </c>
      <c r="V8" s="72">
        <f t="shared" si="2"/>
        <v>24</v>
      </c>
      <c r="W8" s="72">
        <f t="shared" si="2"/>
        <v>25</v>
      </c>
      <c r="X8" s="72">
        <f t="shared" si="2"/>
        <v>26</v>
      </c>
      <c r="Y8" s="72">
        <f t="shared" si="2"/>
        <v>27</v>
      </c>
      <c r="Z8" s="72">
        <f t="shared" si="2"/>
        <v>28</v>
      </c>
      <c r="AA8" s="72">
        <f t="shared" si="2"/>
        <v>30</v>
      </c>
      <c r="AB8" s="72">
        <f t="shared" si="2"/>
        <v>31</v>
      </c>
      <c r="AC8" s="72">
        <f t="shared" si="2"/>
        <v>32</v>
      </c>
      <c r="AD8" s="72">
        <f t="shared" si="2"/>
        <v>33</v>
      </c>
      <c r="AE8" s="72">
        <f t="shared" si="2"/>
        <v>35</v>
      </c>
      <c r="AF8" s="72">
        <f t="shared" si="2"/>
        <v>36</v>
      </c>
      <c r="AG8" s="73">
        <f t="shared" si="2"/>
        <v>37</v>
      </c>
    </row>
    <row r="9" spans="1:33" s="6" customFormat="1" ht="16.05" customHeight="1">
      <c r="A9" s="1"/>
      <c r="B9" s="122"/>
      <c r="C9" s="75" t="s">
        <v>186</v>
      </c>
      <c r="D9" s="76">
        <f t="shared" ref="D9:AG9" si="3">D7+D8</f>
        <v>34</v>
      </c>
      <c r="E9" s="76">
        <f t="shared" si="3"/>
        <v>67</v>
      </c>
      <c r="F9" s="76">
        <f t="shared" si="3"/>
        <v>101</v>
      </c>
      <c r="G9" s="76">
        <f t="shared" si="3"/>
        <v>134</v>
      </c>
      <c r="H9" s="76">
        <f t="shared" si="3"/>
        <v>168</v>
      </c>
      <c r="I9" s="76">
        <f t="shared" si="3"/>
        <v>202</v>
      </c>
      <c r="J9" s="76">
        <f t="shared" si="3"/>
        <v>235</v>
      </c>
      <c r="K9" s="76">
        <f t="shared" si="3"/>
        <v>269</v>
      </c>
      <c r="L9" s="76">
        <f t="shared" si="3"/>
        <v>302</v>
      </c>
      <c r="M9" s="76">
        <f t="shared" si="3"/>
        <v>336</v>
      </c>
      <c r="N9" s="76">
        <f t="shared" si="3"/>
        <v>370</v>
      </c>
      <c r="O9" s="76">
        <f t="shared" si="3"/>
        <v>403</v>
      </c>
      <c r="P9" s="76">
        <f t="shared" si="3"/>
        <v>437</v>
      </c>
      <c r="Q9" s="76">
        <f t="shared" si="3"/>
        <v>470</v>
      </c>
      <c r="R9" s="76">
        <f t="shared" si="3"/>
        <v>505</v>
      </c>
      <c r="S9" s="76">
        <f t="shared" si="3"/>
        <v>538</v>
      </c>
      <c r="T9" s="76">
        <f t="shared" si="3"/>
        <v>571</v>
      </c>
      <c r="U9" s="76">
        <f t="shared" si="3"/>
        <v>605</v>
      </c>
      <c r="V9" s="76">
        <f t="shared" si="3"/>
        <v>639</v>
      </c>
      <c r="W9" s="76">
        <f t="shared" si="3"/>
        <v>673</v>
      </c>
      <c r="X9" s="76">
        <f t="shared" si="3"/>
        <v>705</v>
      </c>
      <c r="Y9" s="76">
        <f t="shared" si="3"/>
        <v>739</v>
      </c>
      <c r="Z9" s="76">
        <f t="shared" si="3"/>
        <v>773</v>
      </c>
      <c r="AA9" s="76">
        <f t="shared" si="3"/>
        <v>807</v>
      </c>
      <c r="AB9" s="76">
        <f t="shared" si="3"/>
        <v>841</v>
      </c>
      <c r="AC9" s="76">
        <f t="shared" si="3"/>
        <v>873</v>
      </c>
      <c r="AD9" s="76">
        <f t="shared" si="3"/>
        <v>907</v>
      </c>
      <c r="AE9" s="76">
        <f t="shared" si="3"/>
        <v>942</v>
      </c>
      <c r="AF9" s="76">
        <f t="shared" si="3"/>
        <v>975</v>
      </c>
      <c r="AG9" s="77">
        <f t="shared" si="3"/>
        <v>1009</v>
      </c>
    </row>
    <row r="10" spans="1:33" s="6" customFormat="1" ht="16.05" customHeight="1" thickBot="1">
      <c r="A10" s="1"/>
      <c r="B10" s="123"/>
      <c r="C10" s="78" t="s">
        <v>187</v>
      </c>
      <c r="D10" s="79">
        <f>ROUND($B$6*D$5/30*6/100,0)</f>
        <v>22</v>
      </c>
      <c r="E10" s="79">
        <f t="shared" ref="E10:AG10" si="4">ROUND($B6*E$5/30*6/100,0)</f>
        <v>44</v>
      </c>
      <c r="F10" s="79">
        <f t="shared" si="4"/>
        <v>67</v>
      </c>
      <c r="G10" s="79">
        <f t="shared" si="4"/>
        <v>89</v>
      </c>
      <c r="H10" s="79">
        <f t="shared" si="4"/>
        <v>111</v>
      </c>
      <c r="I10" s="79">
        <f t="shared" si="4"/>
        <v>133</v>
      </c>
      <c r="J10" s="79">
        <f t="shared" si="4"/>
        <v>155</v>
      </c>
      <c r="K10" s="79">
        <f t="shared" si="4"/>
        <v>178</v>
      </c>
      <c r="L10" s="79">
        <f t="shared" si="4"/>
        <v>200</v>
      </c>
      <c r="M10" s="79">
        <f t="shared" si="4"/>
        <v>222</v>
      </c>
      <c r="N10" s="79">
        <f t="shared" si="4"/>
        <v>244</v>
      </c>
      <c r="O10" s="79">
        <f t="shared" si="4"/>
        <v>266</v>
      </c>
      <c r="P10" s="79">
        <f t="shared" si="4"/>
        <v>289</v>
      </c>
      <c r="Q10" s="79">
        <f t="shared" si="4"/>
        <v>311</v>
      </c>
      <c r="R10" s="79">
        <f t="shared" si="4"/>
        <v>333</v>
      </c>
      <c r="S10" s="79">
        <f t="shared" si="4"/>
        <v>355</v>
      </c>
      <c r="T10" s="79">
        <f t="shared" si="4"/>
        <v>377</v>
      </c>
      <c r="U10" s="79">
        <f t="shared" si="4"/>
        <v>400</v>
      </c>
      <c r="V10" s="79">
        <f t="shared" si="4"/>
        <v>422</v>
      </c>
      <c r="W10" s="79">
        <f t="shared" si="4"/>
        <v>444</v>
      </c>
      <c r="X10" s="79">
        <f t="shared" si="4"/>
        <v>466</v>
      </c>
      <c r="Y10" s="79">
        <f t="shared" si="4"/>
        <v>488</v>
      </c>
      <c r="Z10" s="79">
        <f t="shared" si="4"/>
        <v>511</v>
      </c>
      <c r="AA10" s="79">
        <f t="shared" si="4"/>
        <v>533</v>
      </c>
      <c r="AB10" s="79">
        <f t="shared" si="4"/>
        <v>555</v>
      </c>
      <c r="AC10" s="79">
        <f t="shared" si="4"/>
        <v>577</v>
      </c>
      <c r="AD10" s="79">
        <f t="shared" si="4"/>
        <v>599</v>
      </c>
      <c r="AE10" s="79">
        <f t="shared" si="4"/>
        <v>622</v>
      </c>
      <c r="AF10" s="79">
        <f t="shared" si="4"/>
        <v>644</v>
      </c>
      <c r="AG10" s="80">
        <f t="shared" si="4"/>
        <v>666</v>
      </c>
    </row>
    <row r="11" spans="1:33" s="6" customFormat="1" ht="16.05" customHeight="1">
      <c r="A11" s="1"/>
      <c r="B11" s="120">
        <v>12540</v>
      </c>
      <c r="C11" s="68" t="s">
        <v>183</v>
      </c>
      <c r="D11" s="69">
        <f t="shared" ref="D11:AG11" si="5">ROUND($B$11*D$5/30*$C$2*$D$2,0)+ROUND($B$11*D$5/30*$C$3*$D$2,0)</f>
        <v>11</v>
      </c>
      <c r="E11" s="69">
        <f t="shared" si="5"/>
        <v>21</v>
      </c>
      <c r="F11" s="69">
        <f t="shared" si="5"/>
        <v>32</v>
      </c>
      <c r="G11" s="69">
        <f t="shared" si="5"/>
        <v>41</v>
      </c>
      <c r="H11" s="69">
        <f t="shared" si="5"/>
        <v>52</v>
      </c>
      <c r="I11" s="69">
        <f t="shared" si="5"/>
        <v>63</v>
      </c>
      <c r="J11" s="69">
        <f t="shared" si="5"/>
        <v>73</v>
      </c>
      <c r="K11" s="69">
        <f t="shared" si="5"/>
        <v>84</v>
      </c>
      <c r="L11" s="69">
        <f t="shared" si="5"/>
        <v>95</v>
      </c>
      <c r="M11" s="69">
        <f t="shared" si="5"/>
        <v>104</v>
      </c>
      <c r="N11" s="69">
        <f t="shared" si="5"/>
        <v>115</v>
      </c>
      <c r="O11" s="69">
        <f t="shared" si="5"/>
        <v>125</v>
      </c>
      <c r="P11" s="69">
        <f t="shared" si="5"/>
        <v>136</v>
      </c>
      <c r="Q11" s="69">
        <f t="shared" si="5"/>
        <v>147</v>
      </c>
      <c r="R11" s="69">
        <f t="shared" si="5"/>
        <v>157</v>
      </c>
      <c r="S11" s="69">
        <f t="shared" si="5"/>
        <v>167</v>
      </c>
      <c r="T11" s="69">
        <f t="shared" si="5"/>
        <v>177</v>
      </c>
      <c r="U11" s="69">
        <f t="shared" si="5"/>
        <v>188</v>
      </c>
      <c r="V11" s="69">
        <f t="shared" si="5"/>
        <v>199</v>
      </c>
      <c r="W11" s="69">
        <f t="shared" si="5"/>
        <v>209</v>
      </c>
      <c r="X11" s="69">
        <f t="shared" si="5"/>
        <v>220</v>
      </c>
      <c r="Y11" s="69">
        <f t="shared" si="5"/>
        <v>230</v>
      </c>
      <c r="Z11" s="69">
        <f t="shared" si="5"/>
        <v>240</v>
      </c>
      <c r="AA11" s="69">
        <f t="shared" si="5"/>
        <v>251</v>
      </c>
      <c r="AB11" s="69">
        <f t="shared" si="5"/>
        <v>261</v>
      </c>
      <c r="AC11" s="69">
        <f t="shared" si="5"/>
        <v>272</v>
      </c>
      <c r="AD11" s="69">
        <f t="shared" si="5"/>
        <v>283</v>
      </c>
      <c r="AE11" s="69">
        <f t="shared" si="5"/>
        <v>292</v>
      </c>
      <c r="AF11" s="69">
        <f t="shared" si="5"/>
        <v>303</v>
      </c>
      <c r="AG11" s="70">
        <f t="shared" si="5"/>
        <v>313</v>
      </c>
    </row>
    <row r="12" spans="1:33" ht="16.05" customHeight="1">
      <c r="B12" s="121"/>
      <c r="C12" s="71" t="s">
        <v>184</v>
      </c>
      <c r="D12" s="72">
        <f t="shared" ref="D12:AG12" si="6">ROUND($B$11*D$5/30*$C$2*$E$2,0)+ROUND($B$11*D$5/30*$C$3*$E$2,0)</f>
        <v>37</v>
      </c>
      <c r="E12" s="72">
        <f t="shared" si="6"/>
        <v>73</v>
      </c>
      <c r="F12" s="72">
        <f t="shared" si="6"/>
        <v>110</v>
      </c>
      <c r="G12" s="72">
        <f t="shared" si="6"/>
        <v>147</v>
      </c>
      <c r="H12" s="72">
        <f t="shared" si="6"/>
        <v>183</v>
      </c>
      <c r="I12" s="72">
        <f t="shared" si="6"/>
        <v>220</v>
      </c>
      <c r="J12" s="72">
        <f t="shared" si="6"/>
        <v>256</v>
      </c>
      <c r="K12" s="72">
        <f t="shared" si="6"/>
        <v>292</v>
      </c>
      <c r="L12" s="72">
        <f t="shared" si="6"/>
        <v>329</v>
      </c>
      <c r="M12" s="72">
        <f t="shared" si="6"/>
        <v>365</v>
      </c>
      <c r="N12" s="72">
        <f t="shared" si="6"/>
        <v>402</v>
      </c>
      <c r="O12" s="72">
        <f t="shared" si="6"/>
        <v>439</v>
      </c>
      <c r="P12" s="72">
        <f t="shared" si="6"/>
        <v>475</v>
      </c>
      <c r="Q12" s="72">
        <f t="shared" si="6"/>
        <v>512</v>
      </c>
      <c r="R12" s="72">
        <f t="shared" si="6"/>
        <v>549</v>
      </c>
      <c r="S12" s="72">
        <f t="shared" si="6"/>
        <v>585</v>
      </c>
      <c r="T12" s="72">
        <f t="shared" si="6"/>
        <v>622</v>
      </c>
      <c r="U12" s="72">
        <f t="shared" si="6"/>
        <v>659</v>
      </c>
      <c r="V12" s="72">
        <f t="shared" si="6"/>
        <v>695</v>
      </c>
      <c r="W12" s="72">
        <f t="shared" si="6"/>
        <v>732</v>
      </c>
      <c r="X12" s="72">
        <f t="shared" si="6"/>
        <v>768</v>
      </c>
      <c r="Y12" s="72">
        <f t="shared" si="6"/>
        <v>804</v>
      </c>
      <c r="Z12" s="72">
        <f t="shared" si="6"/>
        <v>841</v>
      </c>
      <c r="AA12" s="72">
        <f t="shared" si="6"/>
        <v>878</v>
      </c>
      <c r="AB12" s="72">
        <f t="shared" si="6"/>
        <v>914</v>
      </c>
      <c r="AC12" s="72">
        <f t="shared" si="6"/>
        <v>951</v>
      </c>
      <c r="AD12" s="72">
        <f t="shared" si="6"/>
        <v>988</v>
      </c>
      <c r="AE12" s="72">
        <f t="shared" si="6"/>
        <v>1024</v>
      </c>
      <c r="AF12" s="72">
        <f t="shared" si="6"/>
        <v>1061</v>
      </c>
      <c r="AG12" s="73">
        <f t="shared" si="6"/>
        <v>1097</v>
      </c>
    </row>
    <row r="13" spans="1:33" s="7" customFormat="1" ht="16.05" customHeight="1">
      <c r="A13" s="1"/>
      <c r="B13" s="122">
        <v>28590</v>
      </c>
      <c r="C13" s="74" t="s">
        <v>185</v>
      </c>
      <c r="D13" s="72">
        <f>ROUND($B$13*D$5/30*$C$4,0)</f>
        <v>1</v>
      </c>
      <c r="E13" s="72">
        <f t="shared" ref="E13:AG13" si="7">ROUND($B$13*E$5/30*$C$4,0)</f>
        <v>2</v>
      </c>
      <c r="F13" s="72">
        <f t="shared" si="7"/>
        <v>4</v>
      </c>
      <c r="G13" s="72">
        <f t="shared" si="7"/>
        <v>5</v>
      </c>
      <c r="H13" s="72">
        <f t="shared" si="7"/>
        <v>6</v>
      </c>
      <c r="I13" s="72">
        <f t="shared" si="7"/>
        <v>7</v>
      </c>
      <c r="J13" s="72">
        <f t="shared" si="7"/>
        <v>9</v>
      </c>
      <c r="K13" s="72">
        <f t="shared" si="7"/>
        <v>10</v>
      </c>
      <c r="L13" s="72">
        <f t="shared" si="7"/>
        <v>11</v>
      </c>
      <c r="M13" s="72">
        <f t="shared" si="7"/>
        <v>12</v>
      </c>
      <c r="N13" s="72">
        <f t="shared" si="7"/>
        <v>14</v>
      </c>
      <c r="O13" s="72">
        <f t="shared" si="7"/>
        <v>15</v>
      </c>
      <c r="P13" s="72">
        <f t="shared" si="7"/>
        <v>16</v>
      </c>
      <c r="Q13" s="72">
        <f t="shared" si="7"/>
        <v>17</v>
      </c>
      <c r="R13" s="72">
        <f t="shared" si="7"/>
        <v>19</v>
      </c>
      <c r="S13" s="72">
        <f t="shared" si="7"/>
        <v>20</v>
      </c>
      <c r="T13" s="72">
        <f t="shared" si="7"/>
        <v>21</v>
      </c>
      <c r="U13" s="72">
        <f t="shared" si="7"/>
        <v>22</v>
      </c>
      <c r="V13" s="72">
        <f t="shared" si="7"/>
        <v>24</v>
      </c>
      <c r="W13" s="72">
        <f t="shared" si="7"/>
        <v>25</v>
      </c>
      <c r="X13" s="72">
        <f t="shared" si="7"/>
        <v>26</v>
      </c>
      <c r="Y13" s="72">
        <f t="shared" si="7"/>
        <v>27</v>
      </c>
      <c r="Z13" s="72">
        <f t="shared" si="7"/>
        <v>28</v>
      </c>
      <c r="AA13" s="72">
        <f t="shared" si="7"/>
        <v>30</v>
      </c>
      <c r="AB13" s="72">
        <f t="shared" si="7"/>
        <v>31</v>
      </c>
      <c r="AC13" s="72">
        <f t="shared" si="7"/>
        <v>32</v>
      </c>
      <c r="AD13" s="72">
        <f t="shared" si="7"/>
        <v>33</v>
      </c>
      <c r="AE13" s="72">
        <f t="shared" si="7"/>
        <v>35</v>
      </c>
      <c r="AF13" s="72">
        <f t="shared" si="7"/>
        <v>36</v>
      </c>
      <c r="AG13" s="73">
        <f t="shared" si="7"/>
        <v>37</v>
      </c>
    </row>
    <row r="14" spans="1:33" s="6" customFormat="1" ht="16.05" customHeight="1">
      <c r="A14" s="1"/>
      <c r="B14" s="122"/>
      <c r="C14" s="75" t="s">
        <v>186</v>
      </c>
      <c r="D14" s="76">
        <f t="shared" ref="D14:AG14" si="8">D12+D13</f>
        <v>38</v>
      </c>
      <c r="E14" s="76">
        <f t="shared" si="8"/>
        <v>75</v>
      </c>
      <c r="F14" s="76">
        <f t="shared" si="8"/>
        <v>114</v>
      </c>
      <c r="G14" s="76">
        <f t="shared" si="8"/>
        <v>152</v>
      </c>
      <c r="H14" s="76">
        <f t="shared" si="8"/>
        <v>189</v>
      </c>
      <c r="I14" s="76">
        <f t="shared" si="8"/>
        <v>227</v>
      </c>
      <c r="J14" s="76">
        <f t="shared" si="8"/>
        <v>265</v>
      </c>
      <c r="K14" s="76">
        <f t="shared" si="8"/>
        <v>302</v>
      </c>
      <c r="L14" s="76">
        <f t="shared" si="8"/>
        <v>340</v>
      </c>
      <c r="M14" s="76">
        <f t="shared" si="8"/>
        <v>377</v>
      </c>
      <c r="N14" s="76">
        <f t="shared" si="8"/>
        <v>416</v>
      </c>
      <c r="O14" s="76">
        <f t="shared" si="8"/>
        <v>454</v>
      </c>
      <c r="P14" s="76">
        <f t="shared" si="8"/>
        <v>491</v>
      </c>
      <c r="Q14" s="76">
        <f t="shared" si="8"/>
        <v>529</v>
      </c>
      <c r="R14" s="76">
        <f t="shared" si="8"/>
        <v>568</v>
      </c>
      <c r="S14" s="76">
        <f t="shared" si="8"/>
        <v>605</v>
      </c>
      <c r="T14" s="76">
        <f t="shared" si="8"/>
        <v>643</v>
      </c>
      <c r="U14" s="76">
        <f t="shared" si="8"/>
        <v>681</v>
      </c>
      <c r="V14" s="76">
        <f t="shared" si="8"/>
        <v>719</v>
      </c>
      <c r="W14" s="76">
        <f t="shared" si="8"/>
        <v>757</v>
      </c>
      <c r="X14" s="76">
        <f t="shared" si="8"/>
        <v>794</v>
      </c>
      <c r="Y14" s="76">
        <f t="shared" si="8"/>
        <v>831</v>
      </c>
      <c r="Z14" s="76">
        <f t="shared" si="8"/>
        <v>869</v>
      </c>
      <c r="AA14" s="76">
        <f t="shared" si="8"/>
        <v>908</v>
      </c>
      <c r="AB14" s="76">
        <f t="shared" si="8"/>
        <v>945</v>
      </c>
      <c r="AC14" s="76">
        <f t="shared" si="8"/>
        <v>983</v>
      </c>
      <c r="AD14" s="76">
        <f t="shared" si="8"/>
        <v>1021</v>
      </c>
      <c r="AE14" s="76">
        <f t="shared" si="8"/>
        <v>1059</v>
      </c>
      <c r="AF14" s="76">
        <f t="shared" si="8"/>
        <v>1097</v>
      </c>
      <c r="AG14" s="77">
        <f t="shared" si="8"/>
        <v>1134</v>
      </c>
    </row>
    <row r="15" spans="1:33" s="6" customFormat="1" ht="16.05" customHeight="1" thickBot="1">
      <c r="A15" s="1"/>
      <c r="B15" s="123"/>
      <c r="C15" s="78" t="s">
        <v>187</v>
      </c>
      <c r="D15" s="79">
        <f t="shared" ref="D15:AG15" si="9">ROUND($B$11*D$5/30*6/100,0)</f>
        <v>25</v>
      </c>
      <c r="E15" s="79">
        <f t="shared" si="9"/>
        <v>50</v>
      </c>
      <c r="F15" s="79">
        <f t="shared" si="9"/>
        <v>75</v>
      </c>
      <c r="G15" s="79">
        <f t="shared" si="9"/>
        <v>100</v>
      </c>
      <c r="H15" s="79">
        <f t="shared" si="9"/>
        <v>125</v>
      </c>
      <c r="I15" s="79">
        <f t="shared" si="9"/>
        <v>150</v>
      </c>
      <c r="J15" s="79">
        <f t="shared" si="9"/>
        <v>176</v>
      </c>
      <c r="K15" s="79">
        <f t="shared" si="9"/>
        <v>201</v>
      </c>
      <c r="L15" s="79">
        <f t="shared" si="9"/>
        <v>226</v>
      </c>
      <c r="M15" s="79">
        <f t="shared" si="9"/>
        <v>251</v>
      </c>
      <c r="N15" s="79">
        <f t="shared" si="9"/>
        <v>276</v>
      </c>
      <c r="O15" s="79">
        <f t="shared" si="9"/>
        <v>301</v>
      </c>
      <c r="P15" s="79">
        <f t="shared" si="9"/>
        <v>326</v>
      </c>
      <c r="Q15" s="79">
        <f t="shared" si="9"/>
        <v>351</v>
      </c>
      <c r="R15" s="79">
        <f t="shared" si="9"/>
        <v>376</v>
      </c>
      <c r="S15" s="79">
        <f t="shared" si="9"/>
        <v>401</v>
      </c>
      <c r="T15" s="79">
        <f t="shared" si="9"/>
        <v>426</v>
      </c>
      <c r="U15" s="79">
        <f t="shared" si="9"/>
        <v>451</v>
      </c>
      <c r="V15" s="79">
        <f t="shared" si="9"/>
        <v>477</v>
      </c>
      <c r="W15" s="79">
        <f t="shared" si="9"/>
        <v>502</v>
      </c>
      <c r="X15" s="79">
        <f t="shared" si="9"/>
        <v>527</v>
      </c>
      <c r="Y15" s="79">
        <f t="shared" si="9"/>
        <v>552</v>
      </c>
      <c r="Z15" s="79">
        <f t="shared" si="9"/>
        <v>577</v>
      </c>
      <c r="AA15" s="79">
        <f t="shared" si="9"/>
        <v>602</v>
      </c>
      <c r="AB15" s="79">
        <f t="shared" si="9"/>
        <v>627</v>
      </c>
      <c r="AC15" s="79">
        <f t="shared" si="9"/>
        <v>652</v>
      </c>
      <c r="AD15" s="79">
        <f t="shared" si="9"/>
        <v>677</v>
      </c>
      <c r="AE15" s="79">
        <f t="shared" si="9"/>
        <v>702</v>
      </c>
      <c r="AF15" s="79">
        <f t="shared" si="9"/>
        <v>727</v>
      </c>
      <c r="AG15" s="80">
        <f t="shared" si="9"/>
        <v>752</v>
      </c>
    </row>
    <row r="16" spans="1:33" s="6" customFormat="1" ht="16.05" customHeight="1">
      <c r="A16" s="1"/>
      <c r="B16" s="120">
        <v>13500</v>
      </c>
      <c r="C16" s="68" t="s">
        <v>183</v>
      </c>
      <c r="D16" s="69">
        <f t="shared" ref="D16:AG16" si="10">ROUND($B$16*D$5/30*$C$2*$D$2,0)+ROUND($B$16*D$5/30*$C$3*$D$2,0)</f>
        <v>11</v>
      </c>
      <c r="E16" s="69">
        <f t="shared" si="10"/>
        <v>23</v>
      </c>
      <c r="F16" s="69">
        <f t="shared" si="10"/>
        <v>34</v>
      </c>
      <c r="G16" s="69">
        <f t="shared" si="10"/>
        <v>45</v>
      </c>
      <c r="H16" s="69">
        <f t="shared" si="10"/>
        <v>57</v>
      </c>
      <c r="I16" s="69">
        <f t="shared" si="10"/>
        <v>67</v>
      </c>
      <c r="J16" s="69">
        <f t="shared" si="10"/>
        <v>78</v>
      </c>
      <c r="K16" s="69">
        <f t="shared" si="10"/>
        <v>90</v>
      </c>
      <c r="L16" s="69">
        <f t="shared" si="10"/>
        <v>101</v>
      </c>
      <c r="M16" s="69">
        <f t="shared" si="10"/>
        <v>113</v>
      </c>
      <c r="N16" s="69">
        <f t="shared" si="10"/>
        <v>124</v>
      </c>
      <c r="O16" s="69">
        <f t="shared" si="10"/>
        <v>135</v>
      </c>
      <c r="P16" s="69">
        <f t="shared" si="10"/>
        <v>147</v>
      </c>
      <c r="Q16" s="69">
        <f t="shared" si="10"/>
        <v>158</v>
      </c>
      <c r="R16" s="69">
        <f t="shared" si="10"/>
        <v>169</v>
      </c>
      <c r="S16" s="69">
        <f t="shared" si="10"/>
        <v>180</v>
      </c>
      <c r="T16" s="69">
        <f t="shared" si="10"/>
        <v>191</v>
      </c>
      <c r="U16" s="69">
        <f t="shared" si="10"/>
        <v>202</v>
      </c>
      <c r="V16" s="69">
        <f t="shared" si="10"/>
        <v>214</v>
      </c>
      <c r="W16" s="69">
        <f t="shared" si="10"/>
        <v>225</v>
      </c>
      <c r="X16" s="69">
        <f t="shared" si="10"/>
        <v>236</v>
      </c>
      <c r="Y16" s="69">
        <f t="shared" si="10"/>
        <v>248</v>
      </c>
      <c r="Z16" s="69">
        <f t="shared" si="10"/>
        <v>259</v>
      </c>
      <c r="AA16" s="69">
        <f t="shared" si="10"/>
        <v>270</v>
      </c>
      <c r="AB16" s="69">
        <f t="shared" si="10"/>
        <v>282</v>
      </c>
      <c r="AC16" s="69">
        <f t="shared" si="10"/>
        <v>292</v>
      </c>
      <c r="AD16" s="69">
        <f t="shared" si="10"/>
        <v>303</v>
      </c>
      <c r="AE16" s="69">
        <f t="shared" si="10"/>
        <v>315</v>
      </c>
      <c r="AF16" s="69">
        <f t="shared" si="10"/>
        <v>326</v>
      </c>
      <c r="AG16" s="70">
        <f t="shared" si="10"/>
        <v>338</v>
      </c>
    </row>
    <row r="17" spans="1:33" ht="16.05" customHeight="1">
      <c r="B17" s="121"/>
      <c r="C17" s="71" t="s">
        <v>184</v>
      </c>
      <c r="D17" s="72">
        <f t="shared" ref="D17:AG17" si="11">ROUND($B$16*D$5/30*$C$2*$E$2,0)+ROUND($B$16*D$5/30*$C$3*$E$2,0)</f>
        <v>39</v>
      </c>
      <c r="E17" s="72">
        <f t="shared" si="11"/>
        <v>78</v>
      </c>
      <c r="F17" s="72">
        <f t="shared" si="11"/>
        <v>118</v>
      </c>
      <c r="G17" s="72">
        <f t="shared" si="11"/>
        <v>158</v>
      </c>
      <c r="H17" s="72">
        <f t="shared" si="11"/>
        <v>197</v>
      </c>
      <c r="I17" s="72">
        <f t="shared" si="11"/>
        <v>236</v>
      </c>
      <c r="J17" s="72">
        <f t="shared" si="11"/>
        <v>276</v>
      </c>
      <c r="K17" s="72">
        <f t="shared" si="11"/>
        <v>315</v>
      </c>
      <c r="L17" s="72">
        <f t="shared" si="11"/>
        <v>354</v>
      </c>
      <c r="M17" s="72">
        <f t="shared" si="11"/>
        <v>394</v>
      </c>
      <c r="N17" s="72">
        <f t="shared" si="11"/>
        <v>433</v>
      </c>
      <c r="O17" s="72">
        <f t="shared" si="11"/>
        <v>473</v>
      </c>
      <c r="P17" s="72">
        <f t="shared" si="11"/>
        <v>512</v>
      </c>
      <c r="Q17" s="72">
        <f t="shared" si="11"/>
        <v>551</v>
      </c>
      <c r="R17" s="72">
        <f t="shared" si="11"/>
        <v>590</v>
      </c>
      <c r="S17" s="72">
        <f t="shared" si="11"/>
        <v>630</v>
      </c>
      <c r="T17" s="72">
        <f t="shared" si="11"/>
        <v>670</v>
      </c>
      <c r="U17" s="72">
        <f t="shared" si="11"/>
        <v>709</v>
      </c>
      <c r="V17" s="72">
        <f t="shared" si="11"/>
        <v>748</v>
      </c>
      <c r="W17" s="72">
        <f t="shared" si="11"/>
        <v>788</v>
      </c>
      <c r="X17" s="72">
        <f t="shared" si="11"/>
        <v>827</v>
      </c>
      <c r="Y17" s="72">
        <f t="shared" si="11"/>
        <v>866</v>
      </c>
      <c r="Z17" s="72">
        <f t="shared" si="11"/>
        <v>905</v>
      </c>
      <c r="AA17" s="72">
        <f t="shared" si="11"/>
        <v>945</v>
      </c>
      <c r="AB17" s="72">
        <f t="shared" si="11"/>
        <v>985</v>
      </c>
      <c r="AC17" s="72">
        <f t="shared" si="11"/>
        <v>1024</v>
      </c>
      <c r="AD17" s="72">
        <f t="shared" si="11"/>
        <v>1063</v>
      </c>
      <c r="AE17" s="72">
        <f t="shared" si="11"/>
        <v>1102</v>
      </c>
      <c r="AF17" s="72">
        <f t="shared" si="11"/>
        <v>1142</v>
      </c>
      <c r="AG17" s="73">
        <f t="shared" si="11"/>
        <v>1182</v>
      </c>
    </row>
    <row r="18" spans="1:33" s="7" customFormat="1" ht="16.05" customHeight="1">
      <c r="A18" s="1"/>
      <c r="B18" s="122">
        <v>28590</v>
      </c>
      <c r="C18" s="74" t="s">
        <v>185</v>
      </c>
      <c r="D18" s="72">
        <f>ROUND($B$18*D$5/30*$C$4,0)</f>
        <v>1</v>
      </c>
      <c r="E18" s="72">
        <f t="shared" ref="E18:AG18" si="12">ROUND($B$18*E$5/30*$C$4,0)</f>
        <v>2</v>
      </c>
      <c r="F18" s="72">
        <f t="shared" si="12"/>
        <v>4</v>
      </c>
      <c r="G18" s="72">
        <f t="shared" si="12"/>
        <v>5</v>
      </c>
      <c r="H18" s="72">
        <f t="shared" si="12"/>
        <v>6</v>
      </c>
      <c r="I18" s="72">
        <f t="shared" si="12"/>
        <v>7</v>
      </c>
      <c r="J18" s="72">
        <f t="shared" si="12"/>
        <v>9</v>
      </c>
      <c r="K18" s="72">
        <f t="shared" si="12"/>
        <v>10</v>
      </c>
      <c r="L18" s="72">
        <f t="shared" si="12"/>
        <v>11</v>
      </c>
      <c r="M18" s="72">
        <f t="shared" si="12"/>
        <v>12</v>
      </c>
      <c r="N18" s="72">
        <f t="shared" si="12"/>
        <v>14</v>
      </c>
      <c r="O18" s="72">
        <f t="shared" si="12"/>
        <v>15</v>
      </c>
      <c r="P18" s="72">
        <f t="shared" si="12"/>
        <v>16</v>
      </c>
      <c r="Q18" s="72">
        <f t="shared" si="12"/>
        <v>17</v>
      </c>
      <c r="R18" s="72">
        <f t="shared" si="12"/>
        <v>19</v>
      </c>
      <c r="S18" s="72">
        <f t="shared" si="12"/>
        <v>20</v>
      </c>
      <c r="T18" s="72">
        <f t="shared" si="12"/>
        <v>21</v>
      </c>
      <c r="U18" s="72">
        <f t="shared" si="12"/>
        <v>22</v>
      </c>
      <c r="V18" s="72">
        <f t="shared" si="12"/>
        <v>24</v>
      </c>
      <c r="W18" s="72">
        <f t="shared" si="12"/>
        <v>25</v>
      </c>
      <c r="X18" s="72">
        <f t="shared" si="12"/>
        <v>26</v>
      </c>
      <c r="Y18" s="72">
        <f t="shared" si="12"/>
        <v>27</v>
      </c>
      <c r="Z18" s="72">
        <f t="shared" si="12"/>
        <v>28</v>
      </c>
      <c r="AA18" s="72">
        <f t="shared" si="12"/>
        <v>30</v>
      </c>
      <c r="AB18" s="72">
        <f t="shared" si="12"/>
        <v>31</v>
      </c>
      <c r="AC18" s="72">
        <f t="shared" si="12"/>
        <v>32</v>
      </c>
      <c r="AD18" s="72">
        <f t="shared" si="12"/>
        <v>33</v>
      </c>
      <c r="AE18" s="72">
        <f t="shared" si="12"/>
        <v>35</v>
      </c>
      <c r="AF18" s="72">
        <f t="shared" si="12"/>
        <v>36</v>
      </c>
      <c r="AG18" s="73">
        <f t="shared" si="12"/>
        <v>37</v>
      </c>
    </row>
    <row r="19" spans="1:33" s="6" customFormat="1" ht="16.05" customHeight="1">
      <c r="A19" s="1"/>
      <c r="B19" s="122"/>
      <c r="C19" s="75" t="s">
        <v>186</v>
      </c>
      <c r="D19" s="76">
        <f t="shared" ref="D19:AG19" si="13">D17+D18</f>
        <v>40</v>
      </c>
      <c r="E19" s="76">
        <f t="shared" si="13"/>
        <v>80</v>
      </c>
      <c r="F19" s="76">
        <f t="shared" si="13"/>
        <v>122</v>
      </c>
      <c r="G19" s="76">
        <f t="shared" si="13"/>
        <v>163</v>
      </c>
      <c r="H19" s="76">
        <f t="shared" si="13"/>
        <v>203</v>
      </c>
      <c r="I19" s="76">
        <f t="shared" si="13"/>
        <v>243</v>
      </c>
      <c r="J19" s="76">
        <f t="shared" si="13"/>
        <v>285</v>
      </c>
      <c r="K19" s="76">
        <f t="shared" si="13"/>
        <v>325</v>
      </c>
      <c r="L19" s="76">
        <f t="shared" si="13"/>
        <v>365</v>
      </c>
      <c r="M19" s="76">
        <f t="shared" si="13"/>
        <v>406</v>
      </c>
      <c r="N19" s="76">
        <f t="shared" si="13"/>
        <v>447</v>
      </c>
      <c r="O19" s="76">
        <f t="shared" si="13"/>
        <v>488</v>
      </c>
      <c r="P19" s="76">
        <f t="shared" si="13"/>
        <v>528</v>
      </c>
      <c r="Q19" s="76">
        <f t="shared" si="13"/>
        <v>568</v>
      </c>
      <c r="R19" s="76">
        <f t="shared" si="13"/>
        <v>609</v>
      </c>
      <c r="S19" s="76">
        <f t="shared" si="13"/>
        <v>650</v>
      </c>
      <c r="T19" s="76">
        <f t="shared" si="13"/>
        <v>691</v>
      </c>
      <c r="U19" s="76">
        <f t="shared" si="13"/>
        <v>731</v>
      </c>
      <c r="V19" s="76">
        <f t="shared" si="13"/>
        <v>772</v>
      </c>
      <c r="W19" s="76">
        <f t="shared" si="13"/>
        <v>813</v>
      </c>
      <c r="X19" s="76">
        <f t="shared" si="13"/>
        <v>853</v>
      </c>
      <c r="Y19" s="76">
        <f t="shared" si="13"/>
        <v>893</v>
      </c>
      <c r="Z19" s="76">
        <f t="shared" si="13"/>
        <v>933</v>
      </c>
      <c r="AA19" s="76">
        <f t="shared" si="13"/>
        <v>975</v>
      </c>
      <c r="AB19" s="76">
        <f t="shared" si="13"/>
        <v>1016</v>
      </c>
      <c r="AC19" s="76">
        <f t="shared" si="13"/>
        <v>1056</v>
      </c>
      <c r="AD19" s="76">
        <f t="shared" si="13"/>
        <v>1096</v>
      </c>
      <c r="AE19" s="76">
        <f t="shared" si="13"/>
        <v>1137</v>
      </c>
      <c r="AF19" s="76">
        <f t="shared" si="13"/>
        <v>1178</v>
      </c>
      <c r="AG19" s="77">
        <f t="shared" si="13"/>
        <v>1219</v>
      </c>
    </row>
    <row r="20" spans="1:33" s="6" customFormat="1" ht="16.05" customHeight="1" thickBot="1">
      <c r="A20" s="1"/>
      <c r="B20" s="123"/>
      <c r="C20" s="78" t="s">
        <v>187</v>
      </c>
      <c r="D20" s="79">
        <f t="shared" ref="D20:AG20" si="14">ROUND($B$16*D$5/30*6/100,0)</f>
        <v>27</v>
      </c>
      <c r="E20" s="79">
        <f t="shared" si="14"/>
        <v>54</v>
      </c>
      <c r="F20" s="79">
        <f t="shared" si="14"/>
        <v>81</v>
      </c>
      <c r="G20" s="79">
        <f t="shared" si="14"/>
        <v>108</v>
      </c>
      <c r="H20" s="79">
        <f t="shared" si="14"/>
        <v>135</v>
      </c>
      <c r="I20" s="79">
        <f t="shared" si="14"/>
        <v>162</v>
      </c>
      <c r="J20" s="79">
        <f t="shared" si="14"/>
        <v>189</v>
      </c>
      <c r="K20" s="79">
        <f t="shared" si="14"/>
        <v>216</v>
      </c>
      <c r="L20" s="79">
        <f t="shared" si="14"/>
        <v>243</v>
      </c>
      <c r="M20" s="79">
        <f t="shared" si="14"/>
        <v>270</v>
      </c>
      <c r="N20" s="79">
        <f t="shared" si="14"/>
        <v>297</v>
      </c>
      <c r="O20" s="79">
        <f t="shared" si="14"/>
        <v>324</v>
      </c>
      <c r="P20" s="79">
        <f t="shared" si="14"/>
        <v>351</v>
      </c>
      <c r="Q20" s="79">
        <f t="shared" si="14"/>
        <v>378</v>
      </c>
      <c r="R20" s="79">
        <f t="shared" si="14"/>
        <v>405</v>
      </c>
      <c r="S20" s="79">
        <f t="shared" si="14"/>
        <v>432</v>
      </c>
      <c r="T20" s="79">
        <f t="shared" si="14"/>
        <v>459</v>
      </c>
      <c r="U20" s="79">
        <f t="shared" si="14"/>
        <v>486</v>
      </c>
      <c r="V20" s="79">
        <f t="shared" si="14"/>
        <v>513</v>
      </c>
      <c r="W20" s="79">
        <f t="shared" si="14"/>
        <v>540</v>
      </c>
      <c r="X20" s="79">
        <f t="shared" si="14"/>
        <v>567</v>
      </c>
      <c r="Y20" s="79">
        <f t="shared" si="14"/>
        <v>594</v>
      </c>
      <c r="Z20" s="79">
        <f t="shared" si="14"/>
        <v>621</v>
      </c>
      <c r="AA20" s="79">
        <f t="shared" si="14"/>
        <v>648</v>
      </c>
      <c r="AB20" s="79">
        <f t="shared" si="14"/>
        <v>675</v>
      </c>
      <c r="AC20" s="79">
        <f t="shared" si="14"/>
        <v>702</v>
      </c>
      <c r="AD20" s="79">
        <f t="shared" si="14"/>
        <v>729</v>
      </c>
      <c r="AE20" s="79">
        <f t="shared" si="14"/>
        <v>756</v>
      </c>
      <c r="AF20" s="79">
        <f t="shared" si="14"/>
        <v>783</v>
      </c>
      <c r="AG20" s="80">
        <f t="shared" si="14"/>
        <v>810</v>
      </c>
    </row>
    <row r="21" spans="1:33" s="6" customFormat="1" ht="16.05" customHeight="1">
      <c r="A21" s="1"/>
      <c r="B21" s="120">
        <v>15840</v>
      </c>
      <c r="C21" s="68" t="s">
        <v>183</v>
      </c>
      <c r="D21" s="69">
        <f t="shared" ref="D21:AG21" si="15">ROUND($B$21*D$5/30*$C$2*$D$2,0)+ROUND($B$21*D$5/30*$C$3*$D$2,0)</f>
        <v>13</v>
      </c>
      <c r="E21" s="69">
        <f t="shared" si="15"/>
        <v>26</v>
      </c>
      <c r="F21" s="69">
        <f t="shared" si="15"/>
        <v>39</v>
      </c>
      <c r="G21" s="69">
        <f t="shared" si="15"/>
        <v>53</v>
      </c>
      <c r="H21" s="69">
        <f t="shared" si="15"/>
        <v>66</v>
      </c>
      <c r="I21" s="69">
        <f t="shared" si="15"/>
        <v>79</v>
      </c>
      <c r="J21" s="69">
        <f t="shared" si="15"/>
        <v>92</v>
      </c>
      <c r="K21" s="69">
        <f t="shared" si="15"/>
        <v>105</v>
      </c>
      <c r="L21" s="69">
        <f t="shared" si="15"/>
        <v>119</v>
      </c>
      <c r="M21" s="69">
        <f t="shared" si="15"/>
        <v>132</v>
      </c>
      <c r="N21" s="69">
        <f t="shared" si="15"/>
        <v>146</v>
      </c>
      <c r="O21" s="69">
        <f t="shared" si="15"/>
        <v>159</v>
      </c>
      <c r="P21" s="69">
        <f t="shared" si="15"/>
        <v>172</v>
      </c>
      <c r="Q21" s="69">
        <f t="shared" si="15"/>
        <v>185</v>
      </c>
      <c r="R21" s="69">
        <f t="shared" si="15"/>
        <v>198</v>
      </c>
      <c r="S21" s="69">
        <f t="shared" si="15"/>
        <v>211</v>
      </c>
      <c r="T21" s="69">
        <f t="shared" si="15"/>
        <v>224</v>
      </c>
      <c r="U21" s="69">
        <f t="shared" si="15"/>
        <v>238</v>
      </c>
      <c r="V21" s="69">
        <f t="shared" si="15"/>
        <v>251</v>
      </c>
      <c r="W21" s="69">
        <f t="shared" si="15"/>
        <v>264</v>
      </c>
      <c r="X21" s="69">
        <f t="shared" si="15"/>
        <v>277</v>
      </c>
      <c r="Y21" s="69">
        <f t="shared" si="15"/>
        <v>290</v>
      </c>
      <c r="Z21" s="69">
        <f t="shared" si="15"/>
        <v>303</v>
      </c>
      <c r="AA21" s="69">
        <f t="shared" si="15"/>
        <v>316</v>
      </c>
      <c r="AB21" s="69">
        <f t="shared" si="15"/>
        <v>330</v>
      </c>
      <c r="AC21" s="69">
        <f t="shared" si="15"/>
        <v>343</v>
      </c>
      <c r="AD21" s="69">
        <f t="shared" si="15"/>
        <v>357</v>
      </c>
      <c r="AE21" s="69">
        <f t="shared" si="15"/>
        <v>370</v>
      </c>
      <c r="AF21" s="69">
        <f t="shared" si="15"/>
        <v>383</v>
      </c>
      <c r="AG21" s="70">
        <f t="shared" si="15"/>
        <v>396</v>
      </c>
    </row>
    <row r="22" spans="1:33" ht="16.05" customHeight="1">
      <c r="B22" s="121"/>
      <c r="C22" s="71" t="s">
        <v>184</v>
      </c>
      <c r="D22" s="72">
        <f t="shared" ref="D22:AG22" si="16">ROUND($B$21*D$5/30*$C$2*$E$2,0)+ROUND($B$21*D$5/30*$C$3*$E$2,0)</f>
        <v>47</v>
      </c>
      <c r="E22" s="72">
        <f t="shared" si="16"/>
        <v>92</v>
      </c>
      <c r="F22" s="72">
        <f t="shared" si="16"/>
        <v>139</v>
      </c>
      <c r="G22" s="72">
        <f t="shared" si="16"/>
        <v>185</v>
      </c>
      <c r="H22" s="72">
        <f t="shared" si="16"/>
        <v>231</v>
      </c>
      <c r="I22" s="72">
        <f t="shared" si="16"/>
        <v>277</v>
      </c>
      <c r="J22" s="72">
        <f t="shared" si="16"/>
        <v>324</v>
      </c>
      <c r="K22" s="72">
        <f t="shared" si="16"/>
        <v>370</v>
      </c>
      <c r="L22" s="72">
        <f t="shared" si="16"/>
        <v>416</v>
      </c>
      <c r="M22" s="72">
        <f t="shared" si="16"/>
        <v>462</v>
      </c>
      <c r="N22" s="72">
        <f t="shared" si="16"/>
        <v>509</v>
      </c>
      <c r="O22" s="72">
        <f t="shared" si="16"/>
        <v>554</v>
      </c>
      <c r="P22" s="72">
        <f t="shared" si="16"/>
        <v>601</v>
      </c>
      <c r="Q22" s="72">
        <f t="shared" si="16"/>
        <v>647</v>
      </c>
      <c r="R22" s="72">
        <f t="shared" si="16"/>
        <v>693</v>
      </c>
      <c r="S22" s="72">
        <f t="shared" si="16"/>
        <v>739</v>
      </c>
      <c r="T22" s="72">
        <f t="shared" si="16"/>
        <v>786</v>
      </c>
      <c r="U22" s="72">
        <f t="shared" si="16"/>
        <v>832</v>
      </c>
      <c r="V22" s="72">
        <f t="shared" si="16"/>
        <v>878</v>
      </c>
      <c r="W22" s="72">
        <f t="shared" si="16"/>
        <v>924</v>
      </c>
      <c r="X22" s="72">
        <f t="shared" si="16"/>
        <v>971</v>
      </c>
      <c r="Y22" s="72">
        <f t="shared" si="16"/>
        <v>1016</v>
      </c>
      <c r="Z22" s="72">
        <f t="shared" si="16"/>
        <v>1063</v>
      </c>
      <c r="AA22" s="72">
        <f t="shared" si="16"/>
        <v>1109</v>
      </c>
      <c r="AB22" s="72">
        <f t="shared" si="16"/>
        <v>1155</v>
      </c>
      <c r="AC22" s="72">
        <f t="shared" si="16"/>
        <v>1201</v>
      </c>
      <c r="AD22" s="72">
        <f t="shared" si="16"/>
        <v>1248</v>
      </c>
      <c r="AE22" s="72">
        <f t="shared" si="16"/>
        <v>1293</v>
      </c>
      <c r="AF22" s="72">
        <f t="shared" si="16"/>
        <v>1340</v>
      </c>
      <c r="AG22" s="73">
        <f t="shared" si="16"/>
        <v>1386</v>
      </c>
    </row>
    <row r="23" spans="1:33" s="7" customFormat="1" ht="16.05" customHeight="1">
      <c r="A23" s="1"/>
      <c r="B23" s="122">
        <v>28590</v>
      </c>
      <c r="C23" s="74" t="s">
        <v>185</v>
      </c>
      <c r="D23" s="72">
        <f>ROUND($B$23*D$5/30*$C$4,0)</f>
        <v>1</v>
      </c>
      <c r="E23" s="72">
        <f t="shared" ref="E23:AG23" si="17">ROUND($B$23*E$5/30*$C$4,0)</f>
        <v>2</v>
      </c>
      <c r="F23" s="72">
        <f t="shared" si="17"/>
        <v>4</v>
      </c>
      <c r="G23" s="72">
        <f t="shared" si="17"/>
        <v>5</v>
      </c>
      <c r="H23" s="72">
        <f t="shared" si="17"/>
        <v>6</v>
      </c>
      <c r="I23" s="72">
        <f t="shared" si="17"/>
        <v>7</v>
      </c>
      <c r="J23" s="72">
        <f t="shared" si="17"/>
        <v>9</v>
      </c>
      <c r="K23" s="72">
        <f t="shared" si="17"/>
        <v>10</v>
      </c>
      <c r="L23" s="72">
        <f t="shared" si="17"/>
        <v>11</v>
      </c>
      <c r="M23" s="72">
        <f t="shared" si="17"/>
        <v>12</v>
      </c>
      <c r="N23" s="72">
        <f t="shared" si="17"/>
        <v>14</v>
      </c>
      <c r="O23" s="72">
        <f t="shared" si="17"/>
        <v>15</v>
      </c>
      <c r="P23" s="72">
        <f t="shared" si="17"/>
        <v>16</v>
      </c>
      <c r="Q23" s="72">
        <f t="shared" si="17"/>
        <v>17</v>
      </c>
      <c r="R23" s="72">
        <f t="shared" si="17"/>
        <v>19</v>
      </c>
      <c r="S23" s="72">
        <f t="shared" si="17"/>
        <v>20</v>
      </c>
      <c r="T23" s="72">
        <f t="shared" si="17"/>
        <v>21</v>
      </c>
      <c r="U23" s="72">
        <f t="shared" si="17"/>
        <v>22</v>
      </c>
      <c r="V23" s="72">
        <f t="shared" si="17"/>
        <v>24</v>
      </c>
      <c r="W23" s="72">
        <f t="shared" si="17"/>
        <v>25</v>
      </c>
      <c r="X23" s="72">
        <f t="shared" si="17"/>
        <v>26</v>
      </c>
      <c r="Y23" s="72">
        <f t="shared" si="17"/>
        <v>27</v>
      </c>
      <c r="Z23" s="72">
        <f t="shared" si="17"/>
        <v>28</v>
      </c>
      <c r="AA23" s="72">
        <f t="shared" si="17"/>
        <v>30</v>
      </c>
      <c r="AB23" s="72">
        <f t="shared" si="17"/>
        <v>31</v>
      </c>
      <c r="AC23" s="72">
        <f t="shared" si="17"/>
        <v>32</v>
      </c>
      <c r="AD23" s="72">
        <f t="shared" si="17"/>
        <v>33</v>
      </c>
      <c r="AE23" s="72">
        <f t="shared" si="17"/>
        <v>35</v>
      </c>
      <c r="AF23" s="72">
        <f t="shared" si="17"/>
        <v>36</v>
      </c>
      <c r="AG23" s="73">
        <f t="shared" si="17"/>
        <v>37</v>
      </c>
    </row>
    <row r="24" spans="1:33" s="6" customFormat="1" ht="16.05" customHeight="1">
      <c r="A24" s="1"/>
      <c r="B24" s="122"/>
      <c r="C24" s="75" t="s">
        <v>186</v>
      </c>
      <c r="D24" s="76">
        <f t="shared" ref="D24:AG24" si="18">D22+D23</f>
        <v>48</v>
      </c>
      <c r="E24" s="76">
        <f t="shared" si="18"/>
        <v>94</v>
      </c>
      <c r="F24" s="76">
        <f t="shared" si="18"/>
        <v>143</v>
      </c>
      <c r="G24" s="76">
        <f t="shared" si="18"/>
        <v>190</v>
      </c>
      <c r="H24" s="76">
        <f t="shared" si="18"/>
        <v>237</v>
      </c>
      <c r="I24" s="76">
        <f t="shared" si="18"/>
        <v>284</v>
      </c>
      <c r="J24" s="76">
        <f t="shared" si="18"/>
        <v>333</v>
      </c>
      <c r="K24" s="76">
        <f t="shared" si="18"/>
        <v>380</v>
      </c>
      <c r="L24" s="76">
        <f t="shared" si="18"/>
        <v>427</v>
      </c>
      <c r="M24" s="76">
        <f t="shared" si="18"/>
        <v>474</v>
      </c>
      <c r="N24" s="76">
        <f t="shared" si="18"/>
        <v>523</v>
      </c>
      <c r="O24" s="76">
        <f t="shared" si="18"/>
        <v>569</v>
      </c>
      <c r="P24" s="76">
        <f t="shared" si="18"/>
        <v>617</v>
      </c>
      <c r="Q24" s="76">
        <f t="shared" si="18"/>
        <v>664</v>
      </c>
      <c r="R24" s="76">
        <f t="shared" si="18"/>
        <v>712</v>
      </c>
      <c r="S24" s="76">
        <f t="shared" si="18"/>
        <v>759</v>
      </c>
      <c r="T24" s="76">
        <f t="shared" si="18"/>
        <v>807</v>
      </c>
      <c r="U24" s="76">
        <f t="shared" si="18"/>
        <v>854</v>
      </c>
      <c r="V24" s="76">
        <f t="shared" si="18"/>
        <v>902</v>
      </c>
      <c r="W24" s="76">
        <f t="shared" si="18"/>
        <v>949</v>
      </c>
      <c r="X24" s="76">
        <f t="shared" si="18"/>
        <v>997</v>
      </c>
      <c r="Y24" s="76">
        <f t="shared" si="18"/>
        <v>1043</v>
      </c>
      <c r="Z24" s="76">
        <f t="shared" si="18"/>
        <v>1091</v>
      </c>
      <c r="AA24" s="76">
        <f t="shared" si="18"/>
        <v>1139</v>
      </c>
      <c r="AB24" s="76">
        <f t="shared" si="18"/>
        <v>1186</v>
      </c>
      <c r="AC24" s="76">
        <f t="shared" si="18"/>
        <v>1233</v>
      </c>
      <c r="AD24" s="76">
        <f t="shared" si="18"/>
        <v>1281</v>
      </c>
      <c r="AE24" s="76">
        <f t="shared" si="18"/>
        <v>1328</v>
      </c>
      <c r="AF24" s="76">
        <f t="shared" si="18"/>
        <v>1376</v>
      </c>
      <c r="AG24" s="77">
        <f t="shared" si="18"/>
        <v>1423</v>
      </c>
    </row>
    <row r="25" spans="1:33" s="6" customFormat="1" ht="16.05" customHeight="1" thickBot="1">
      <c r="A25" s="1"/>
      <c r="B25" s="123"/>
      <c r="C25" s="78" t="s">
        <v>187</v>
      </c>
      <c r="D25" s="79">
        <f t="shared" ref="D25:AG25" si="19">ROUND($B$21*D$5/30*6/100,0)</f>
        <v>32</v>
      </c>
      <c r="E25" s="79">
        <f t="shared" si="19"/>
        <v>63</v>
      </c>
      <c r="F25" s="79">
        <f t="shared" si="19"/>
        <v>95</v>
      </c>
      <c r="G25" s="79">
        <f t="shared" si="19"/>
        <v>127</v>
      </c>
      <c r="H25" s="79">
        <f t="shared" si="19"/>
        <v>158</v>
      </c>
      <c r="I25" s="79">
        <f t="shared" si="19"/>
        <v>190</v>
      </c>
      <c r="J25" s="79">
        <f t="shared" si="19"/>
        <v>222</v>
      </c>
      <c r="K25" s="79">
        <f t="shared" si="19"/>
        <v>253</v>
      </c>
      <c r="L25" s="79">
        <f t="shared" si="19"/>
        <v>285</v>
      </c>
      <c r="M25" s="79">
        <f t="shared" si="19"/>
        <v>317</v>
      </c>
      <c r="N25" s="79">
        <f t="shared" si="19"/>
        <v>348</v>
      </c>
      <c r="O25" s="79">
        <f t="shared" si="19"/>
        <v>380</v>
      </c>
      <c r="P25" s="79">
        <f t="shared" si="19"/>
        <v>412</v>
      </c>
      <c r="Q25" s="79">
        <f t="shared" si="19"/>
        <v>444</v>
      </c>
      <c r="R25" s="79">
        <f t="shared" si="19"/>
        <v>475</v>
      </c>
      <c r="S25" s="79">
        <f t="shared" si="19"/>
        <v>507</v>
      </c>
      <c r="T25" s="79">
        <f t="shared" si="19"/>
        <v>539</v>
      </c>
      <c r="U25" s="79">
        <f t="shared" si="19"/>
        <v>570</v>
      </c>
      <c r="V25" s="79">
        <f t="shared" si="19"/>
        <v>602</v>
      </c>
      <c r="W25" s="79">
        <f t="shared" si="19"/>
        <v>634</v>
      </c>
      <c r="X25" s="79">
        <f t="shared" si="19"/>
        <v>665</v>
      </c>
      <c r="Y25" s="79">
        <f t="shared" si="19"/>
        <v>697</v>
      </c>
      <c r="Z25" s="79">
        <f t="shared" si="19"/>
        <v>729</v>
      </c>
      <c r="AA25" s="79">
        <f t="shared" si="19"/>
        <v>760</v>
      </c>
      <c r="AB25" s="79">
        <f t="shared" si="19"/>
        <v>792</v>
      </c>
      <c r="AC25" s="79">
        <f t="shared" si="19"/>
        <v>824</v>
      </c>
      <c r="AD25" s="79">
        <f t="shared" si="19"/>
        <v>855</v>
      </c>
      <c r="AE25" s="79">
        <f t="shared" si="19"/>
        <v>887</v>
      </c>
      <c r="AF25" s="79">
        <f t="shared" si="19"/>
        <v>919</v>
      </c>
      <c r="AG25" s="80">
        <f t="shared" si="19"/>
        <v>950</v>
      </c>
    </row>
    <row r="26" spans="1:33" s="6" customFormat="1" ht="16.05" customHeight="1">
      <c r="A26" s="1"/>
      <c r="B26" s="120">
        <v>16500</v>
      </c>
      <c r="C26" s="68" t="s">
        <v>183</v>
      </c>
      <c r="D26" s="69">
        <f t="shared" ref="D26:AG26" si="20">ROUND($B$26*D$5/30*$C$2*$D$2,0)+ROUND($B$26*D$5/30*$C$3*$D$2,0)</f>
        <v>14</v>
      </c>
      <c r="E26" s="69">
        <f t="shared" si="20"/>
        <v>27</v>
      </c>
      <c r="F26" s="69">
        <f t="shared" si="20"/>
        <v>41</v>
      </c>
      <c r="G26" s="69">
        <f t="shared" si="20"/>
        <v>55</v>
      </c>
      <c r="H26" s="69">
        <f t="shared" si="20"/>
        <v>69</v>
      </c>
      <c r="I26" s="69">
        <f t="shared" si="20"/>
        <v>83</v>
      </c>
      <c r="J26" s="69">
        <f t="shared" si="20"/>
        <v>97</v>
      </c>
      <c r="K26" s="69">
        <f t="shared" si="20"/>
        <v>110</v>
      </c>
      <c r="L26" s="69">
        <f t="shared" si="20"/>
        <v>124</v>
      </c>
      <c r="M26" s="69">
        <f t="shared" si="20"/>
        <v>138</v>
      </c>
      <c r="N26" s="69">
        <f t="shared" si="20"/>
        <v>151</v>
      </c>
      <c r="O26" s="69">
        <f t="shared" si="20"/>
        <v>165</v>
      </c>
      <c r="P26" s="69">
        <f t="shared" si="20"/>
        <v>178</v>
      </c>
      <c r="Q26" s="69">
        <f t="shared" si="20"/>
        <v>192</v>
      </c>
      <c r="R26" s="69">
        <f t="shared" si="20"/>
        <v>207</v>
      </c>
      <c r="S26" s="69">
        <f t="shared" si="20"/>
        <v>220</v>
      </c>
      <c r="T26" s="69">
        <f t="shared" si="20"/>
        <v>234</v>
      </c>
      <c r="U26" s="69">
        <f t="shared" si="20"/>
        <v>248</v>
      </c>
      <c r="V26" s="69">
        <f t="shared" si="20"/>
        <v>261</v>
      </c>
      <c r="W26" s="69">
        <f t="shared" si="20"/>
        <v>275</v>
      </c>
      <c r="X26" s="69">
        <f t="shared" si="20"/>
        <v>289</v>
      </c>
      <c r="Y26" s="69">
        <f t="shared" si="20"/>
        <v>302</v>
      </c>
      <c r="Z26" s="69">
        <f t="shared" si="20"/>
        <v>316</v>
      </c>
      <c r="AA26" s="69">
        <f t="shared" si="20"/>
        <v>330</v>
      </c>
      <c r="AB26" s="69">
        <f t="shared" si="20"/>
        <v>344</v>
      </c>
      <c r="AC26" s="69">
        <f t="shared" si="20"/>
        <v>358</v>
      </c>
      <c r="AD26" s="69">
        <f t="shared" si="20"/>
        <v>372</v>
      </c>
      <c r="AE26" s="69">
        <f t="shared" si="20"/>
        <v>385</v>
      </c>
      <c r="AF26" s="69">
        <f t="shared" si="20"/>
        <v>399</v>
      </c>
      <c r="AG26" s="70">
        <f t="shared" si="20"/>
        <v>413</v>
      </c>
    </row>
    <row r="27" spans="1:33" ht="16.05" customHeight="1">
      <c r="B27" s="121"/>
      <c r="C27" s="71" t="s">
        <v>184</v>
      </c>
      <c r="D27" s="72">
        <f t="shared" ref="D27:AG27" si="21">ROUND($B$26*D$5/30*$C$2*$E$2,0)+ROUND($B$26*D$5/30*$C$3*$E$2,0)</f>
        <v>48</v>
      </c>
      <c r="E27" s="72">
        <f t="shared" si="21"/>
        <v>97</v>
      </c>
      <c r="F27" s="72">
        <f t="shared" si="21"/>
        <v>145</v>
      </c>
      <c r="G27" s="72">
        <f t="shared" si="21"/>
        <v>192</v>
      </c>
      <c r="H27" s="72">
        <f t="shared" si="21"/>
        <v>240</v>
      </c>
      <c r="I27" s="72">
        <f t="shared" si="21"/>
        <v>289</v>
      </c>
      <c r="J27" s="72">
        <f t="shared" si="21"/>
        <v>337</v>
      </c>
      <c r="K27" s="72">
        <f t="shared" si="21"/>
        <v>385</v>
      </c>
      <c r="L27" s="72">
        <f t="shared" si="21"/>
        <v>433</v>
      </c>
      <c r="M27" s="72">
        <f t="shared" si="21"/>
        <v>482</v>
      </c>
      <c r="N27" s="72">
        <f t="shared" si="21"/>
        <v>529</v>
      </c>
      <c r="O27" s="72">
        <f t="shared" si="21"/>
        <v>577</v>
      </c>
      <c r="P27" s="72">
        <f t="shared" si="21"/>
        <v>626</v>
      </c>
      <c r="Q27" s="72">
        <f t="shared" si="21"/>
        <v>674</v>
      </c>
      <c r="R27" s="72">
        <f t="shared" si="21"/>
        <v>722</v>
      </c>
      <c r="S27" s="72">
        <f t="shared" si="21"/>
        <v>770</v>
      </c>
      <c r="T27" s="72">
        <f t="shared" si="21"/>
        <v>818</v>
      </c>
      <c r="U27" s="72">
        <f t="shared" si="21"/>
        <v>866</v>
      </c>
      <c r="V27" s="72">
        <f t="shared" si="21"/>
        <v>914</v>
      </c>
      <c r="W27" s="72">
        <f t="shared" si="21"/>
        <v>963</v>
      </c>
      <c r="X27" s="72">
        <f t="shared" si="21"/>
        <v>1011</v>
      </c>
      <c r="Y27" s="72">
        <f t="shared" si="21"/>
        <v>1059</v>
      </c>
      <c r="Z27" s="72">
        <f t="shared" si="21"/>
        <v>1107</v>
      </c>
      <c r="AA27" s="72">
        <f t="shared" si="21"/>
        <v>1155</v>
      </c>
      <c r="AB27" s="72">
        <f t="shared" si="21"/>
        <v>1203</v>
      </c>
      <c r="AC27" s="72">
        <f t="shared" si="21"/>
        <v>1251</v>
      </c>
      <c r="AD27" s="72">
        <f t="shared" si="21"/>
        <v>1299</v>
      </c>
      <c r="AE27" s="72">
        <f t="shared" si="21"/>
        <v>1348</v>
      </c>
      <c r="AF27" s="72">
        <f t="shared" si="21"/>
        <v>1396</v>
      </c>
      <c r="AG27" s="73">
        <f t="shared" si="21"/>
        <v>1444</v>
      </c>
    </row>
    <row r="28" spans="1:33" s="7" customFormat="1" ht="16.05" customHeight="1">
      <c r="A28" s="1"/>
      <c r="B28" s="122">
        <v>28590</v>
      </c>
      <c r="C28" s="74" t="s">
        <v>185</v>
      </c>
      <c r="D28" s="72">
        <f>ROUND($B$28*D$5/30*$C$4,0)</f>
        <v>1</v>
      </c>
      <c r="E28" s="72">
        <f t="shared" ref="E28:AG28" si="22">ROUND($B$28*E$5/30*$C$4,0)</f>
        <v>2</v>
      </c>
      <c r="F28" s="72">
        <f t="shared" si="22"/>
        <v>4</v>
      </c>
      <c r="G28" s="72">
        <f t="shared" si="22"/>
        <v>5</v>
      </c>
      <c r="H28" s="72">
        <f t="shared" si="22"/>
        <v>6</v>
      </c>
      <c r="I28" s="72">
        <f t="shared" si="22"/>
        <v>7</v>
      </c>
      <c r="J28" s="72">
        <f t="shared" si="22"/>
        <v>9</v>
      </c>
      <c r="K28" s="72">
        <f t="shared" si="22"/>
        <v>10</v>
      </c>
      <c r="L28" s="72">
        <f t="shared" si="22"/>
        <v>11</v>
      </c>
      <c r="M28" s="72">
        <f t="shared" si="22"/>
        <v>12</v>
      </c>
      <c r="N28" s="72">
        <f t="shared" si="22"/>
        <v>14</v>
      </c>
      <c r="O28" s="72">
        <f t="shared" si="22"/>
        <v>15</v>
      </c>
      <c r="P28" s="72">
        <f t="shared" si="22"/>
        <v>16</v>
      </c>
      <c r="Q28" s="72">
        <f t="shared" si="22"/>
        <v>17</v>
      </c>
      <c r="R28" s="72">
        <f t="shared" si="22"/>
        <v>19</v>
      </c>
      <c r="S28" s="72">
        <f t="shared" si="22"/>
        <v>20</v>
      </c>
      <c r="T28" s="72">
        <f t="shared" si="22"/>
        <v>21</v>
      </c>
      <c r="U28" s="72">
        <f t="shared" si="22"/>
        <v>22</v>
      </c>
      <c r="V28" s="72">
        <f t="shared" si="22"/>
        <v>24</v>
      </c>
      <c r="W28" s="72">
        <f t="shared" si="22"/>
        <v>25</v>
      </c>
      <c r="X28" s="72">
        <f t="shared" si="22"/>
        <v>26</v>
      </c>
      <c r="Y28" s="72">
        <f t="shared" si="22"/>
        <v>27</v>
      </c>
      <c r="Z28" s="72">
        <f t="shared" si="22"/>
        <v>28</v>
      </c>
      <c r="AA28" s="72">
        <f t="shared" si="22"/>
        <v>30</v>
      </c>
      <c r="AB28" s="72">
        <f t="shared" si="22"/>
        <v>31</v>
      </c>
      <c r="AC28" s="72">
        <f t="shared" si="22"/>
        <v>32</v>
      </c>
      <c r="AD28" s="72">
        <f t="shared" si="22"/>
        <v>33</v>
      </c>
      <c r="AE28" s="72">
        <f t="shared" si="22"/>
        <v>35</v>
      </c>
      <c r="AF28" s="72">
        <f t="shared" si="22"/>
        <v>36</v>
      </c>
      <c r="AG28" s="73">
        <f t="shared" si="22"/>
        <v>37</v>
      </c>
    </row>
    <row r="29" spans="1:33" s="6" customFormat="1" ht="16.05" customHeight="1">
      <c r="A29" s="1"/>
      <c r="B29" s="122"/>
      <c r="C29" s="75" t="s">
        <v>186</v>
      </c>
      <c r="D29" s="76">
        <f t="shared" ref="D29:AG29" si="23">D27+D28</f>
        <v>49</v>
      </c>
      <c r="E29" s="76">
        <f t="shared" si="23"/>
        <v>99</v>
      </c>
      <c r="F29" s="76">
        <f t="shared" si="23"/>
        <v>149</v>
      </c>
      <c r="G29" s="76">
        <f t="shared" si="23"/>
        <v>197</v>
      </c>
      <c r="H29" s="76">
        <f t="shared" si="23"/>
        <v>246</v>
      </c>
      <c r="I29" s="76">
        <f t="shared" si="23"/>
        <v>296</v>
      </c>
      <c r="J29" s="76">
        <f t="shared" si="23"/>
        <v>346</v>
      </c>
      <c r="K29" s="76">
        <f t="shared" si="23"/>
        <v>395</v>
      </c>
      <c r="L29" s="76">
        <f t="shared" si="23"/>
        <v>444</v>
      </c>
      <c r="M29" s="76">
        <f t="shared" si="23"/>
        <v>494</v>
      </c>
      <c r="N29" s="76">
        <f t="shared" si="23"/>
        <v>543</v>
      </c>
      <c r="O29" s="76">
        <f t="shared" si="23"/>
        <v>592</v>
      </c>
      <c r="P29" s="76">
        <f t="shared" si="23"/>
        <v>642</v>
      </c>
      <c r="Q29" s="76">
        <f t="shared" si="23"/>
        <v>691</v>
      </c>
      <c r="R29" s="76">
        <f t="shared" si="23"/>
        <v>741</v>
      </c>
      <c r="S29" s="76">
        <f t="shared" si="23"/>
        <v>790</v>
      </c>
      <c r="T29" s="76">
        <f t="shared" si="23"/>
        <v>839</v>
      </c>
      <c r="U29" s="76">
        <f t="shared" si="23"/>
        <v>888</v>
      </c>
      <c r="V29" s="76">
        <f t="shared" si="23"/>
        <v>938</v>
      </c>
      <c r="W29" s="76">
        <f t="shared" si="23"/>
        <v>988</v>
      </c>
      <c r="X29" s="76">
        <f t="shared" si="23"/>
        <v>1037</v>
      </c>
      <c r="Y29" s="76">
        <f t="shared" si="23"/>
        <v>1086</v>
      </c>
      <c r="Z29" s="76">
        <f t="shared" si="23"/>
        <v>1135</v>
      </c>
      <c r="AA29" s="76">
        <f t="shared" si="23"/>
        <v>1185</v>
      </c>
      <c r="AB29" s="76">
        <f t="shared" si="23"/>
        <v>1234</v>
      </c>
      <c r="AC29" s="76">
        <f t="shared" si="23"/>
        <v>1283</v>
      </c>
      <c r="AD29" s="76">
        <f t="shared" si="23"/>
        <v>1332</v>
      </c>
      <c r="AE29" s="76">
        <f t="shared" si="23"/>
        <v>1383</v>
      </c>
      <c r="AF29" s="76">
        <f t="shared" si="23"/>
        <v>1432</v>
      </c>
      <c r="AG29" s="77">
        <f t="shared" si="23"/>
        <v>1481</v>
      </c>
    </row>
    <row r="30" spans="1:33" s="6" customFormat="1" ht="16.05" customHeight="1" thickBot="1">
      <c r="A30" s="1"/>
      <c r="B30" s="123"/>
      <c r="C30" s="78" t="s">
        <v>187</v>
      </c>
      <c r="D30" s="79">
        <f t="shared" ref="D30:AG30" si="24">ROUND($B$26*D$5/30*6/100,0)</f>
        <v>33</v>
      </c>
      <c r="E30" s="79">
        <f t="shared" si="24"/>
        <v>66</v>
      </c>
      <c r="F30" s="79">
        <f t="shared" si="24"/>
        <v>99</v>
      </c>
      <c r="G30" s="79">
        <f t="shared" si="24"/>
        <v>132</v>
      </c>
      <c r="H30" s="79">
        <f t="shared" si="24"/>
        <v>165</v>
      </c>
      <c r="I30" s="79">
        <f t="shared" si="24"/>
        <v>198</v>
      </c>
      <c r="J30" s="79">
        <f t="shared" si="24"/>
        <v>231</v>
      </c>
      <c r="K30" s="79">
        <f t="shared" si="24"/>
        <v>264</v>
      </c>
      <c r="L30" s="79">
        <f t="shared" si="24"/>
        <v>297</v>
      </c>
      <c r="M30" s="79">
        <f t="shared" si="24"/>
        <v>330</v>
      </c>
      <c r="N30" s="79">
        <f t="shared" si="24"/>
        <v>363</v>
      </c>
      <c r="O30" s="79">
        <f t="shared" si="24"/>
        <v>396</v>
      </c>
      <c r="P30" s="79">
        <f t="shared" si="24"/>
        <v>429</v>
      </c>
      <c r="Q30" s="79">
        <f t="shared" si="24"/>
        <v>462</v>
      </c>
      <c r="R30" s="79">
        <f t="shared" si="24"/>
        <v>495</v>
      </c>
      <c r="S30" s="79">
        <f t="shared" si="24"/>
        <v>528</v>
      </c>
      <c r="T30" s="79">
        <f t="shared" si="24"/>
        <v>561</v>
      </c>
      <c r="U30" s="79">
        <f t="shared" si="24"/>
        <v>594</v>
      </c>
      <c r="V30" s="79">
        <f t="shared" si="24"/>
        <v>627</v>
      </c>
      <c r="W30" s="79">
        <f t="shared" si="24"/>
        <v>660</v>
      </c>
      <c r="X30" s="79">
        <f t="shared" si="24"/>
        <v>693</v>
      </c>
      <c r="Y30" s="79">
        <f t="shared" si="24"/>
        <v>726</v>
      </c>
      <c r="Z30" s="79">
        <f t="shared" si="24"/>
        <v>759</v>
      </c>
      <c r="AA30" s="79">
        <f t="shared" si="24"/>
        <v>792</v>
      </c>
      <c r="AB30" s="79">
        <f t="shared" si="24"/>
        <v>825</v>
      </c>
      <c r="AC30" s="79">
        <f t="shared" si="24"/>
        <v>858</v>
      </c>
      <c r="AD30" s="79">
        <f t="shared" si="24"/>
        <v>891</v>
      </c>
      <c r="AE30" s="79">
        <f t="shared" si="24"/>
        <v>924</v>
      </c>
      <c r="AF30" s="79">
        <f t="shared" si="24"/>
        <v>957</v>
      </c>
      <c r="AG30" s="80">
        <f t="shared" si="24"/>
        <v>990</v>
      </c>
    </row>
    <row r="31" spans="1:33" s="6" customFormat="1" ht="16.05" customHeight="1">
      <c r="A31" s="1"/>
      <c r="B31" s="120">
        <v>17280</v>
      </c>
      <c r="C31" s="68" t="s">
        <v>183</v>
      </c>
      <c r="D31" s="69">
        <f t="shared" ref="D31:AG31" si="25">ROUND($B$31*D$5/30*$C$2*$D$2,0)+ROUND($B$31*D$5/30*$C$3*$D$2,0)</f>
        <v>14</v>
      </c>
      <c r="E31" s="69">
        <f t="shared" si="25"/>
        <v>28</v>
      </c>
      <c r="F31" s="69">
        <f t="shared" si="25"/>
        <v>43</v>
      </c>
      <c r="G31" s="69">
        <f t="shared" si="25"/>
        <v>58</v>
      </c>
      <c r="H31" s="69">
        <f t="shared" si="25"/>
        <v>72</v>
      </c>
      <c r="I31" s="69">
        <f t="shared" si="25"/>
        <v>86</v>
      </c>
      <c r="J31" s="69">
        <f t="shared" si="25"/>
        <v>101</v>
      </c>
      <c r="K31" s="69">
        <f t="shared" si="25"/>
        <v>115</v>
      </c>
      <c r="L31" s="69">
        <f t="shared" si="25"/>
        <v>129</v>
      </c>
      <c r="M31" s="69">
        <f t="shared" si="25"/>
        <v>144</v>
      </c>
      <c r="N31" s="69">
        <f t="shared" si="25"/>
        <v>159</v>
      </c>
      <c r="O31" s="69">
        <f t="shared" si="25"/>
        <v>173</v>
      </c>
      <c r="P31" s="69">
        <f t="shared" si="25"/>
        <v>187</v>
      </c>
      <c r="Q31" s="69">
        <f t="shared" si="25"/>
        <v>201</v>
      </c>
      <c r="R31" s="69">
        <f t="shared" si="25"/>
        <v>216</v>
      </c>
      <c r="S31" s="69">
        <f t="shared" si="25"/>
        <v>230</v>
      </c>
      <c r="T31" s="69">
        <f t="shared" si="25"/>
        <v>245</v>
      </c>
      <c r="U31" s="69">
        <f t="shared" si="25"/>
        <v>259</v>
      </c>
      <c r="V31" s="69">
        <f t="shared" si="25"/>
        <v>274</v>
      </c>
      <c r="W31" s="69">
        <f t="shared" si="25"/>
        <v>288</v>
      </c>
      <c r="X31" s="69">
        <f t="shared" si="25"/>
        <v>302</v>
      </c>
      <c r="Y31" s="69">
        <f t="shared" si="25"/>
        <v>316</v>
      </c>
      <c r="Z31" s="69">
        <f t="shared" si="25"/>
        <v>331</v>
      </c>
      <c r="AA31" s="69">
        <f t="shared" si="25"/>
        <v>346</v>
      </c>
      <c r="AB31" s="69">
        <f t="shared" si="25"/>
        <v>360</v>
      </c>
      <c r="AC31" s="69">
        <f t="shared" si="25"/>
        <v>374</v>
      </c>
      <c r="AD31" s="69">
        <f t="shared" si="25"/>
        <v>389</v>
      </c>
      <c r="AE31" s="69">
        <f t="shared" si="25"/>
        <v>403</v>
      </c>
      <c r="AF31" s="69">
        <f t="shared" si="25"/>
        <v>417</v>
      </c>
      <c r="AG31" s="70">
        <f t="shared" si="25"/>
        <v>432</v>
      </c>
    </row>
    <row r="32" spans="1:33" ht="16.05" customHeight="1">
      <c r="B32" s="121"/>
      <c r="C32" s="71" t="s">
        <v>184</v>
      </c>
      <c r="D32" s="72">
        <f t="shared" ref="D32:AG32" si="26">ROUND($B$31*D$5/30*$C$2*$E$2,0)+ROUND($B$31*D$5/30*$C$3*$E$2,0)</f>
        <v>50</v>
      </c>
      <c r="E32" s="72">
        <f t="shared" si="26"/>
        <v>101</v>
      </c>
      <c r="F32" s="72">
        <f t="shared" si="26"/>
        <v>151</v>
      </c>
      <c r="G32" s="72">
        <f t="shared" si="26"/>
        <v>201</v>
      </c>
      <c r="H32" s="72">
        <f t="shared" si="26"/>
        <v>252</v>
      </c>
      <c r="I32" s="72">
        <f t="shared" si="26"/>
        <v>302</v>
      </c>
      <c r="J32" s="72">
        <f t="shared" si="26"/>
        <v>353</v>
      </c>
      <c r="K32" s="72">
        <f t="shared" si="26"/>
        <v>403</v>
      </c>
      <c r="L32" s="72">
        <f t="shared" si="26"/>
        <v>453</v>
      </c>
      <c r="M32" s="72">
        <f t="shared" si="26"/>
        <v>504</v>
      </c>
      <c r="N32" s="72">
        <f t="shared" si="26"/>
        <v>554</v>
      </c>
      <c r="O32" s="72">
        <f t="shared" si="26"/>
        <v>604</v>
      </c>
      <c r="P32" s="72">
        <f t="shared" si="26"/>
        <v>655</v>
      </c>
      <c r="Q32" s="72">
        <f t="shared" si="26"/>
        <v>705</v>
      </c>
      <c r="R32" s="72">
        <f t="shared" si="26"/>
        <v>756</v>
      </c>
      <c r="S32" s="72">
        <f t="shared" si="26"/>
        <v>807</v>
      </c>
      <c r="T32" s="72">
        <f t="shared" si="26"/>
        <v>857</v>
      </c>
      <c r="U32" s="72">
        <f t="shared" si="26"/>
        <v>908</v>
      </c>
      <c r="V32" s="72">
        <f t="shared" si="26"/>
        <v>958</v>
      </c>
      <c r="W32" s="72">
        <f t="shared" si="26"/>
        <v>1008</v>
      </c>
      <c r="X32" s="72">
        <f t="shared" si="26"/>
        <v>1059</v>
      </c>
      <c r="Y32" s="72">
        <f t="shared" si="26"/>
        <v>1109</v>
      </c>
      <c r="Z32" s="72">
        <f t="shared" si="26"/>
        <v>1159</v>
      </c>
      <c r="AA32" s="72">
        <f t="shared" si="26"/>
        <v>1210</v>
      </c>
      <c r="AB32" s="72">
        <f t="shared" si="26"/>
        <v>1260</v>
      </c>
      <c r="AC32" s="72">
        <f t="shared" si="26"/>
        <v>1311</v>
      </c>
      <c r="AD32" s="72">
        <f t="shared" si="26"/>
        <v>1361</v>
      </c>
      <c r="AE32" s="72">
        <f t="shared" si="26"/>
        <v>1411</v>
      </c>
      <c r="AF32" s="72">
        <f t="shared" si="26"/>
        <v>1462</v>
      </c>
      <c r="AG32" s="73">
        <f t="shared" si="26"/>
        <v>1512</v>
      </c>
    </row>
    <row r="33" spans="1:33" s="7" customFormat="1" ht="16.05" customHeight="1">
      <c r="A33" s="1"/>
      <c r="B33" s="122">
        <v>28590</v>
      </c>
      <c r="C33" s="74" t="s">
        <v>185</v>
      </c>
      <c r="D33" s="72">
        <f>ROUND($B$33*D$5/30*$C$4,0)</f>
        <v>1</v>
      </c>
      <c r="E33" s="72">
        <f t="shared" ref="E33:AG33" si="27">ROUND($B$33*E$5/30*$C$4,0)</f>
        <v>2</v>
      </c>
      <c r="F33" s="72">
        <f t="shared" si="27"/>
        <v>4</v>
      </c>
      <c r="G33" s="72">
        <f t="shared" si="27"/>
        <v>5</v>
      </c>
      <c r="H33" s="72">
        <f t="shared" si="27"/>
        <v>6</v>
      </c>
      <c r="I33" s="72">
        <f t="shared" si="27"/>
        <v>7</v>
      </c>
      <c r="J33" s="72">
        <f t="shared" si="27"/>
        <v>9</v>
      </c>
      <c r="K33" s="72">
        <f t="shared" si="27"/>
        <v>10</v>
      </c>
      <c r="L33" s="72">
        <f t="shared" si="27"/>
        <v>11</v>
      </c>
      <c r="M33" s="72">
        <f t="shared" si="27"/>
        <v>12</v>
      </c>
      <c r="N33" s="72">
        <f t="shared" si="27"/>
        <v>14</v>
      </c>
      <c r="O33" s="72">
        <f t="shared" si="27"/>
        <v>15</v>
      </c>
      <c r="P33" s="72">
        <f t="shared" si="27"/>
        <v>16</v>
      </c>
      <c r="Q33" s="72">
        <f t="shared" si="27"/>
        <v>17</v>
      </c>
      <c r="R33" s="72">
        <f t="shared" si="27"/>
        <v>19</v>
      </c>
      <c r="S33" s="72">
        <f t="shared" si="27"/>
        <v>20</v>
      </c>
      <c r="T33" s="72">
        <f t="shared" si="27"/>
        <v>21</v>
      </c>
      <c r="U33" s="72">
        <f t="shared" si="27"/>
        <v>22</v>
      </c>
      <c r="V33" s="72">
        <f t="shared" si="27"/>
        <v>24</v>
      </c>
      <c r="W33" s="72">
        <f t="shared" si="27"/>
        <v>25</v>
      </c>
      <c r="X33" s="72">
        <f t="shared" si="27"/>
        <v>26</v>
      </c>
      <c r="Y33" s="72">
        <f t="shared" si="27"/>
        <v>27</v>
      </c>
      <c r="Z33" s="72">
        <f t="shared" si="27"/>
        <v>28</v>
      </c>
      <c r="AA33" s="72">
        <f t="shared" si="27"/>
        <v>30</v>
      </c>
      <c r="AB33" s="72">
        <f t="shared" si="27"/>
        <v>31</v>
      </c>
      <c r="AC33" s="72">
        <f t="shared" si="27"/>
        <v>32</v>
      </c>
      <c r="AD33" s="72">
        <f t="shared" si="27"/>
        <v>33</v>
      </c>
      <c r="AE33" s="72">
        <f t="shared" si="27"/>
        <v>35</v>
      </c>
      <c r="AF33" s="72">
        <f t="shared" si="27"/>
        <v>36</v>
      </c>
      <c r="AG33" s="73">
        <f t="shared" si="27"/>
        <v>37</v>
      </c>
    </row>
    <row r="34" spans="1:33" s="6" customFormat="1" ht="16.05" customHeight="1">
      <c r="A34" s="1"/>
      <c r="B34" s="122"/>
      <c r="C34" s="75" t="s">
        <v>186</v>
      </c>
      <c r="D34" s="76">
        <f t="shared" ref="D34:AG34" si="28">D32+D33</f>
        <v>51</v>
      </c>
      <c r="E34" s="76">
        <f t="shared" si="28"/>
        <v>103</v>
      </c>
      <c r="F34" s="76">
        <f t="shared" si="28"/>
        <v>155</v>
      </c>
      <c r="G34" s="76">
        <f t="shared" si="28"/>
        <v>206</v>
      </c>
      <c r="H34" s="76">
        <f t="shared" si="28"/>
        <v>258</v>
      </c>
      <c r="I34" s="76">
        <f t="shared" si="28"/>
        <v>309</v>
      </c>
      <c r="J34" s="76">
        <f t="shared" si="28"/>
        <v>362</v>
      </c>
      <c r="K34" s="76">
        <f t="shared" si="28"/>
        <v>413</v>
      </c>
      <c r="L34" s="76">
        <f t="shared" si="28"/>
        <v>464</v>
      </c>
      <c r="M34" s="76">
        <f t="shared" si="28"/>
        <v>516</v>
      </c>
      <c r="N34" s="76">
        <f t="shared" si="28"/>
        <v>568</v>
      </c>
      <c r="O34" s="76">
        <f t="shared" si="28"/>
        <v>619</v>
      </c>
      <c r="P34" s="76">
        <f t="shared" si="28"/>
        <v>671</v>
      </c>
      <c r="Q34" s="76">
        <f t="shared" si="28"/>
        <v>722</v>
      </c>
      <c r="R34" s="76">
        <f t="shared" si="28"/>
        <v>775</v>
      </c>
      <c r="S34" s="76">
        <f t="shared" si="28"/>
        <v>827</v>
      </c>
      <c r="T34" s="76">
        <f t="shared" si="28"/>
        <v>878</v>
      </c>
      <c r="U34" s="76">
        <f t="shared" si="28"/>
        <v>930</v>
      </c>
      <c r="V34" s="76">
        <f t="shared" si="28"/>
        <v>982</v>
      </c>
      <c r="W34" s="76">
        <f t="shared" si="28"/>
        <v>1033</v>
      </c>
      <c r="X34" s="76">
        <f t="shared" si="28"/>
        <v>1085</v>
      </c>
      <c r="Y34" s="76">
        <f t="shared" si="28"/>
        <v>1136</v>
      </c>
      <c r="Z34" s="76">
        <f t="shared" si="28"/>
        <v>1187</v>
      </c>
      <c r="AA34" s="76">
        <f t="shared" si="28"/>
        <v>1240</v>
      </c>
      <c r="AB34" s="76">
        <f t="shared" si="28"/>
        <v>1291</v>
      </c>
      <c r="AC34" s="76">
        <f t="shared" si="28"/>
        <v>1343</v>
      </c>
      <c r="AD34" s="76">
        <f t="shared" si="28"/>
        <v>1394</v>
      </c>
      <c r="AE34" s="76">
        <f t="shared" si="28"/>
        <v>1446</v>
      </c>
      <c r="AF34" s="76">
        <f t="shared" si="28"/>
        <v>1498</v>
      </c>
      <c r="AG34" s="77">
        <f t="shared" si="28"/>
        <v>1549</v>
      </c>
    </row>
    <row r="35" spans="1:33" s="6" customFormat="1" ht="16.05" customHeight="1" thickBot="1">
      <c r="A35" s="1"/>
      <c r="B35" s="123"/>
      <c r="C35" s="78" t="s">
        <v>187</v>
      </c>
      <c r="D35" s="79">
        <f t="shared" ref="D35:AG35" si="29">ROUND($B$31*D$5/30*6/100,0)</f>
        <v>35</v>
      </c>
      <c r="E35" s="79">
        <f t="shared" si="29"/>
        <v>69</v>
      </c>
      <c r="F35" s="79">
        <f t="shared" si="29"/>
        <v>104</v>
      </c>
      <c r="G35" s="79">
        <f t="shared" si="29"/>
        <v>138</v>
      </c>
      <c r="H35" s="79">
        <f t="shared" si="29"/>
        <v>173</v>
      </c>
      <c r="I35" s="79">
        <f t="shared" si="29"/>
        <v>207</v>
      </c>
      <c r="J35" s="79">
        <f t="shared" si="29"/>
        <v>242</v>
      </c>
      <c r="K35" s="79">
        <f t="shared" si="29"/>
        <v>276</v>
      </c>
      <c r="L35" s="79">
        <f t="shared" si="29"/>
        <v>311</v>
      </c>
      <c r="M35" s="79">
        <f t="shared" si="29"/>
        <v>346</v>
      </c>
      <c r="N35" s="79">
        <f t="shared" si="29"/>
        <v>380</v>
      </c>
      <c r="O35" s="79">
        <f t="shared" si="29"/>
        <v>415</v>
      </c>
      <c r="P35" s="79">
        <f t="shared" si="29"/>
        <v>449</v>
      </c>
      <c r="Q35" s="79">
        <f t="shared" si="29"/>
        <v>484</v>
      </c>
      <c r="R35" s="79">
        <f t="shared" si="29"/>
        <v>518</v>
      </c>
      <c r="S35" s="79">
        <f t="shared" si="29"/>
        <v>553</v>
      </c>
      <c r="T35" s="79">
        <f t="shared" si="29"/>
        <v>588</v>
      </c>
      <c r="U35" s="79">
        <f t="shared" si="29"/>
        <v>622</v>
      </c>
      <c r="V35" s="79">
        <f t="shared" si="29"/>
        <v>657</v>
      </c>
      <c r="W35" s="79">
        <f t="shared" si="29"/>
        <v>691</v>
      </c>
      <c r="X35" s="79">
        <f t="shared" si="29"/>
        <v>726</v>
      </c>
      <c r="Y35" s="79">
        <f t="shared" si="29"/>
        <v>760</v>
      </c>
      <c r="Z35" s="79">
        <f t="shared" si="29"/>
        <v>795</v>
      </c>
      <c r="AA35" s="79">
        <f t="shared" si="29"/>
        <v>829</v>
      </c>
      <c r="AB35" s="79">
        <f t="shared" si="29"/>
        <v>864</v>
      </c>
      <c r="AC35" s="79">
        <f t="shared" si="29"/>
        <v>899</v>
      </c>
      <c r="AD35" s="79">
        <f t="shared" si="29"/>
        <v>933</v>
      </c>
      <c r="AE35" s="79">
        <f t="shared" si="29"/>
        <v>968</v>
      </c>
      <c r="AF35" s="79">
        <f t="shared" si="29"/>
        <v>1002</v>
      </c>
      <c r="AG35" s="80">
        <f t="shared" si="29"/>
        <v>1037</v>
      </c>
    </row>
    <row r="36" spans="1:33" s="6" customFormat="1" ht="16.05" customHeight="1">
      <c r="A36" s="1"/>
      <c r="B36" s="120">
        <v>17880</v>
      </c>
      <c r="C36" s="68" t="s">
        <v>183</v>
      </c>
      <c r="D36" s="69">
        <f t="shared" ref="D36:AG36" si="30">ROUND($B$36*D$5/30*$C$2*$D$2,0)+ROUND($B$36*D$5/30*$C$3*$D$2,0)</f>
        <v>15</v>
      </c>
      <c r="E36" s="69">
        <f t="shared" si="30"/>
        <v>29</v>
      </c>
      <c r="F36" s="69">
        <f t="shared" si="30"/>
        <v>45</v>
      </c>
      <c r="G36" s="69">
        <f t="shared" si="30"/>
        <v>60</v>
      </c>
      <c r="H36" s="69">
        <f t="shared" si="30"/>
        <v>75</v>
      </c>
      <c r="I36" s="69">
        <f t="shared" si="30"/>
        <v>89</v>
      </c>
      <c r="J36" s="69">
        <f t="shared" si="30"/>
        <v>104</v>
      </c>
      <c r="K36" s="69">
        <f t="shared" si="30"/>
        <v>120</v>
      </c>
      <c r="L36" s="69">
        <f t="shared" si="30"/>
        <v>134</v>
      </c>
      <c r="M36" s="69">
        <f t="shared" si="30"/>
        <v>149</v>
      </c>
      <c r="N36" s="69">
        <f t="shared" si="30"/>
        <v>164</v>
      </c>
      <c r="O36" s="69">
        <f t="shared" si="30"/>
        <v>178</v>
      </c>
      <c r="P36" s="69">
        <f t="shared" si="30"/>
        <v>193</v>
      </c>
      <c r="Q36" s="69">
        <f t="shared" si="30"/>
        <v>209</v>
      </c>
      <c r="R36" s="69">
        <f t="shared" si="30"/>
        <v>224</v>
      </c>
      <c r="S36" s="69">
        <f t="shared" si="30"/>
        <v>238</v>
      </c>
      <c r="T36" s="69">
        <f t="shared" si="30"/>
        <v>253</v>
      </c>
      <c r="U36" s="69">
        <f t="shared" si="30"/>
        <v>268</v>
      </c>
      <c r="V36" s="69">
        <f t="shared" si="30"/>
        <v>283</v>
      </c>
      <c r="W36" s="69">
        <f t="shared" si="30"/>
        <v>298</v>
      </c>
      <c r="X36" s="69">
        <f t="shared" si="30"/>
        <v>313</v>
      </c>
      <c r="Y36" s="69">
        <f t="shared" si="30"/>
        <v>328</v>
      </c>
      <c r="Z36" s="69">
        <f t="shared" si="30"/>
        <v>342</v>
      </c>
      <c r="AA36" s="69">
        <f t="shared" si="30"/>
        <v>358</v>
      </c>
      <c r="AB36" s="69">
        <f t="shared" si="30"/>
        <v>373</v>
      </c>
      <c r="AC36" s="69">
        <f t="shared" si="30"/>
        <v>387</v>
      </c>
      <c r="AD36" s="69">
        <f t="shared" si="30"/>
        <v>402</v>
      </c>
      <c r="AE36" s="69">
        <f t="shared" si="30"/>
        <v>417</v>
      </c>
      <c r="AF36" s="69">
        <f t="shared" si="30"/>
        <v>433</v>
      </c>
      <c r="AG36" s="70">
        <f t="shared" si="30"/>
        <v>447</v>
      </c>
    </row>
    <row r="37" spans="1:33" ht="16.05" customHeight="1">
      <c r="B37" s="121"/>
      <c r="C37" s="71" t="s">
        <v>184</v>
      </c>
      <c r="D37" s="72">
        <f t="shared" ref="D37:AG37" si="31">ROUND($B$36*D$5/30*$C$2*$E$2,0)+ROUND($B$36*D$5/30*$C$3*$E$2,0)</f>
        <v>52</v>
      </c>
      <c r="E37" s="72">
        <f t="shared" si="31"/>
        <v>104</v>
      </c>
      <c r="F37" s="72">
        <f t="shared" si="31"/>
        <v>157</v>
      </c>
      <c r="G37" s="72">
        <f t="shared" si="31"/>
        <v>209</v>
      </c>
      <c r="H37" s="72">
        <f t="shared" si="31"/>
        <v>261</v>
      </c>
      <c r="I37" s="72">
        <f t="shared" si="31"/>
        <v>313</v>
      </c>
      <c r="J37" s="72">
        <f t="shared" si="31"/>
        <v>365</v>
      </c>
      <c r="K37" s="72">
        <f t="shared" si="31"/>
        <v>417</v>
      </c>
      <c r="L37" s="72">
        <f t="shared" si="31"/>
        <v>470</v>
      </c>
      <c r="M37" s="72">
        <f t="shared" si="31"/>
        <v>522</v>
      </c>
      <c r="N37" s="72">
        <f t="shared" si="31"/>
        <v>574</v>
      </c>
      <c r="O37" s="72">
        <f t="shared" si="31"/>
        <v>626</v>
      </c>
      <c r="P37" s="72">
        <f t="shared" si="31"/>
        <v>678</v>
      </c>
      <c r="Q37" s="72">
        <f t="shared" si="31"/>
        <v>730</v>
      </c>
      <c r="R37" s="72">
        <f t="shared" si="31"/>
        <v>783</v>
      </c>
      <c r="S37" s="72">
        <f t="shared" si="31"/>
        <v>835</v>
      </c>
      <c r="T37" s="72">
        <f t="shared" si="31"/>
        <v>887</v>
      </c>
      <c r="U37" s="72">
        <f t="shared" si="31"/>
        <v>939</v>
      </c>
      <c r="V37" s="72">
        <f t="shared" si="31"/>
        <v>991</v>
      </c>
      <c r="W37" s="72">
        <f t="shared" si="31"/>
        <v>1043</v>
      </c>
      <c r="X37" s="72">
        <f t="shared" si="31"/>
        <v>1096</v>
      </c>
      <c r="Y37" s="72">
        <f t="shared" si="31"/>
        <v>1148</v>
      </c>
      <c r="Z37" s="72">
        <f t="shared" si="31"/>
        <v>1199</v>
      </c>
      <c r="AA37" s="72">
        <f t="shared" si="31"/>
        <v>1251</v>
      </c>
      <c r="AB37" s="72">
        <f t="shared" si="31"/>
        <v>1303</v>
      </c>
      <c r="AC37" s="72">
        <f t="shared" si="31"/>
        <v>1355</v>
      </c>
      <c r="AD37" s="72">
        <f t="shared" si="31"/>
        <v>1408</v>
      </c>
      <c r="AE37" s="72">
        <f t="shared" si="31"/>
        <v>1460</v>
      </c>
      <c r="AF37" s="72">
        <f t="shared" si="31"/>
        <v>1512</v>
      </c>
      <c r="AG37" s="73">
        <f t="shared" si="31"/>
        <v>1564</v>
      </c>
    </row>
    <row r="38" spans="1:33" s="7" customFormat="1" ht="16.05" customHeight="1">
      <c r="A38" s="1"/>
      <c r="B38" s="122">
        <v>28590</v>
      </c>
      <c r="C38" s="74" t="s">
        <v>185</v>
      </c>
      <c r="D38" s="72">
        <f t="shared" ref="D38:AG38" si="32">ROUND($B$36*D$5/30*$C$4,0)</f>
        <v>1</v>
      </c>
      <c r="E38" s="72">
        <f t="shared" si="32"/>
        <v>2</v>
      </c>
      <c r="F38" s="72">
        <f t="shared" si="32"/>
        <v>2</v>
      </c>
      <c r="G38" s="72">
        <f t="shared" si="32"/>
        <v>3</v>
      </c>
      <c r="H38" s="72">
        <f t="shared" si="32"/>
        <v>4</v>
      </c>
      <c r="I38" s="72">
        <f t="shared" si="32"/>
        <v>5</v>
      </c>
      <c r="J38" s="72">
        <f t="shared" si="32"/>
        <v>5</v>
      </c>
      <c r="K38" s="72">
        <f t="shared" si="32"/>
        <v>6</v>
      </c>
      <c r="L38" s="72">
        <f t="shared" si="32"/>
        <v>7</v>
      </c>
      <c r="M38" s="72">
        <f t="shared" si="32"/>
        <v>8</v>
      </c>
      <c r="N38" s="72">
        <f t="shared" si="32"/>
        <v>9</v>
      </c>
      <c r="O38" s="72">
        <f t="shared" si="32"/>
        <v>9</v>
      </c>
      <c r="P38" s="72">
        <f t="shared" si="32"/>
        <v>10</v>
      </c>
      <c r="Q38" s="72">
        <f t="shared" si="32"/>
        <v>11</v>
      </c>
      <c r="R38" s="72">
        <f t="shared" si="32"/>
        <v>12</v>
      </c>
      <c r="S38" s="72">
        <f t="shared" si="32"/>
        <v>12</v>
      </c>
      <c r="T38" s="72">
        <f t="shared" si="32"/>
        <v>13</v>
      </c>
      <c r="U38" s="72">
        <f t="shared" si="32"/>
        <v>14</v>
      </c>
      <c r="V38" s="72">
        <f t="shared" si="32"/>
        <v>15</v>
      </c>
      <c r="W38" s="72">
        <f t="shared" si="32"/>
        <v>15</v>
      </c>
      <c r="X38" s="72">
        <f t="shared" si="32"/>
        <v>16</v>
      </c>
      <c r="Y38" s="72">
        <f t="shared" si="32"/>
        <v>17</v>
      </c>
      <c r="Z38" s="72">
        <f t="shared" si="32"/>
        <v>18</v>
      </c>
      <c r="AA38" s="72">
        <f t="shared" si="32"/>
        <v>19</v>
      </c>
      <c r="AB38" s="72">
        <f t="shared" si="32"/>
        <v>19</v>
      </c>
      <c r="AC38" s="72">
        <f t="shared" si="32"/>
        <v>20</v>
      </c>
      <c r="AD38" s="72">
        <f t="shared" si="32"/>
        <v>21</v>
      </c>
      <c r="AE38" s="72">
        <f t="shared" si="32"/>
        <v>22</v>
      </c>
      <c r="AF38" s="72">
        <f t="shared" si="32"/>
        <v>22</v>
      </c>
      <c r="AG38" s="73">
        <f t="shared" si="32"/>
        <v>23</v>
      </c>
    </row>
    <row r="39" spans="1:33" s="6" customFormat="1" ht="16.05" customHeight="1">
      <c r="A39" s="1"/>
      <c r="B39" s="122"/>
      <c r="C39" s="75" t="s">
        <v>186</v>
      </c>
      <c r="D39" s="76">
        <f t="shared" ref="D39:AG39" si="33">D37+D38</f>
        <v>53</v>
      </c>
      <c r="E39" s="76">
        <f t="shared" si="33"/>
        <v>106</v>
      </c>
      <c r="F39" s="76">
        <f t="shared" si="33"/>
        <v>159</v>
      </c>
      <c r="G39" s="76">
        <f t="shared" si="33"/>
        <v>212</v>
      </c>
      <c r="H39" s="76">
        <f t="shared" si="33"/>
        <v>265</v>
      </c>
      <c r="I39" s="76">
        <f t="shared" si="33"/>
        <v>318</v>
      </c>
      <c r="J39" s="76">
        <f t="shared" si="33"/>
        <v>370</v>
      </c>
      <c r="K39" s="76">
        <f t="shared" si="33"/>
        <v>423</v>
      </c>
      <c r="L39" s="76">
        <f t="shared" si="33"/>
        <v>477</v>
      </c>
      <c r="M39" s="76">
        <f t="shared" si="33"/>
        <v>530</v>
      </c>
      <c r="N39" s="76">
        <f t="shared" si="33"/>
        <v>583</v>
      </c>
      <c r="O39" s="76">
        <f t="shared" si="33"/>
        <v>635</v>
      </c>
      <c r="P39" s="76">
        <f t="shared" si="33"/>
        <v>688</v>
      </c>
      <c r="Q39" s="76">
        <f t="shared" si="33"/>
        <v>741</v>
      </c>
      <c r="R39" s="76">
        <f t="shared" si="33"/>
        <v>795</v>
      </c>
      <c r="S39" s="76">
        <f t="shared" si="33"/>
        <v>847</v>
      </c>
      <c r="T39" s="76">
        <f t="shared" si="33"/>
        <v>900</v>
      </c>
      <c r="U39" s="76">
        <f t="shared" si="33"/>
        <v>953</v>
      </c>
      <c r="V39" s="76">
        <f t="shared" si="33"/>
        <v>1006</v>
      </c>
      <c r="W39" s="76">
        <f t="shared" si="33"/>
        <v>1058</v>
      </c>
      <c r="X39" s="76">
        <f t="shared" si="33"/>
        <v>1112</v>
      </c>
      <c r="Y39" s="76">
        <f t="shared" si="33"/>
        <v>1165</v>
      </c>
      <c r="Z39" s="76">
        <f t="shared" si="33"/>
        <v>1217</v>
      </c>
      <c r="AA39" s="76">
        <f t="shared" si="33"/>
        <v>1270</v>
      </c>
      <c r="AB39" s="76">
        <f t="shared" si="33"/>
        <v>1322</v>
      </c>
      <c r="AC39" s="76">
        <f t="shared" si="33"/>
        <v>1375</v>
      </c>
      <c r="AD39" s="76">
        <f t="shared" si="33"/>
        <v>1429</v>
      </c>
      <c r="AE39" s="76">
        <f t="shared" si="33"/>
        <v>1482</v>
      </c>
      <c r="AF39" s="76">
        <f t="shared" si="33"/>
        <v>1534</v>
      </c>
      <c r="AG39" s="77">
        <f t="shared" si="33"/>
        <v>1587</v>
      </c>
    </row>
    <row r="40" spans="1:33" s="6" customFormat="1" ht="16.05" customHeight="1" thickBot="1">
      <c r="A40" s="1"/>
      <c r="B40" s="123"/>
      <c r="C40" s="78" t="s">
        <v>187</v>
      </c>
      <c r="D40" s="79">
        <f t="shared" ref="D40:AG40" si="34">ROUND($B$36*D$5/30*6/100,0)</f>
        <v>36</v>
      </c>
      <c r="E40" s="79">
        <f t="shared" si="34"/>
        <v>72</v>
      </c>
      <c r="F40" s="79">
        <f t="shared" si="34"/>
        <v>107</v>
      </c>
      <c r="G40" s="79">
        <f t="shared" si="34"/>
        <v>143</v>
      </c>
      <c r="H40" s="79">
        <f t="shared" si="34"/>
        <v>179</v>
      </c>
      <c r="I40" s="79">
        <f t="shared" si="34"/>
        <v>215</v>
      </c>
      <c r="J40" s="79">
        <f t="shared" si="34"/>
        <v>250</v>
      </c>
      <c r="K40" s="79">
        <f t="shared" si="34"/>
        <v>286</v>
      </c>
      <c r="L40" s="79">
        <f t="shared" si="34"/>
        <v>322</v>
      </c>
      <c r="M40" s="79">
        <f t="shared" si="34"/>
        <v>358</v>
      </c>
      <c r="N40" s="79">
        <f t="shared" si="34"/>
        <v>393</v>
      </c>
      <c r="O40" s="79">
        <f t="shared" si="34"/>
        <v>429</v>
      </c>
      <c r="P40" s="79">
        <f t="shared" si="34"/>
        <v>465</v>
      </c>
      <c r="Q40" s="79">
        <f t="shared" si="34"/>
        <v>501</v>
      </c>
      <c r="R40" s="79">
        <f t="shared" si="34"/>
        <v>536</v>
      </c>
      <c r="S40" s="79">
        <f t="shared" si="34"/>
        <v>572</v>
      </c>
      <c r="T40" s="79">
        <f t="shared" si="34"/>
        <v>608</v>
      </c>
      <c r="U40" s="79">
        <f t="shared" si="34"/>
        <v>644</v>
      </c>
      <c r="V40" s="79">
        <f t="shared" si="34"/>
        <v>679</v>
      </c>
      <c r="W40" s="79">
        <f t="shared" si="34"/>
        <v>715</v>
      </c>
      <c r="X40" s="79">
        <f t="shared" si="34"/>
        <v>751</v>
      </c>
      <c r="Y40" s="79">
        <f t="shared" si="34"/>
        <v>787</v>
      </c>
      <c r="Z40" s="79">
        <f t="shared" si="34"/>
        <v>822</v>
      </c>
      <c r="AA40" s="79">
        <f t="shared" si="34"/>
        <v>858</v>
      </c>
      <c r="AB40" s="79">
        <f t="shared" si="34"/>
        <v>894</v>
      </c>
      <c r="AC40" s="79">
        <f t="shared" si="34"/>
        <v>930</v>
      </c>
      <c r="AD40" s="79">
        <f t="shared" si="34"/>
        <v>966</v>
      </c>
      <c r="AE40" s="79">
        <f t="shared" si="34"/>
        <v>1001</v>
      </c>
      <c r="AF40" s="79">
        <f t="shared" si="34"/>
        <v>1037</v>
      </c>
      <c r="AG40" s="80">
        <f t="shared" si="34"/>
        <v>1073</v>
      </c>
    </row>
    <row r="41" spans="1:33" s="6" customFormat="1" ht="16.05" customHeight="1">
      <c r="A41" s="1"/>
      <c r="B41" s="120">
        <v>19047</v>
      </c>
      <c r="C41" s="68" t="s">
        <v>183</v>
      </c>
      <c r="D41" s="69">
        <f t="shared" ref="D41:AG41" si="35">ROUND($B$41*D$5/30*$C$2*$D$2,0)+ROUND($B$41*D$5/30*$C$3*$D$2,0)</f>
        <v>16</v>
      </c>
      <c r="E41" s="69">
        <f t="shared" si="35"/>
        <v>32</v>
      </c>
      <c r="F41" s="69">
        <f t="shared" si="35"/>
        <v>48</v>
      </c>
      <c r="G41" s="69">
        <f t="shared" si="35"/>
        <v>63</v>
      </c>
      <c r="H41" s="69">
        <f t="shared" si="35"/>
        <v>79</v>
      </c>
      <c r="I41" s="69">
        <f t="shared" si="35"/>
        <v>96</v>
      </c>
      <c r="J41" s="69">
        <f t="shared" si="35"/>
        <v>111</v>
      </c>
      <c r="K41" s="69">
        <f t="shared" si="35"/>
        <v>127</v>
      </c>
      <c r="L41" s="69">
        <f t="shared" si="35"/>
        <v>142</v>
      </c>
      <c r="M41" s="69">
        <f t="shared" si="35"/>
        <v>159</v>
      </c>
      <c r="N41" s="69">
        <f t="shared" si="35"/>
        <v>175</v>
      </c>
      <c r="O41" s="69">
        <f t="shared" si="35"/>
        <v>190</v>
      </c>
      <c r="P41" s="69">
        <f t="shared" si="35"/>
        <v>207</v>
      </c>
      <c r="Q41" s="69">
        <f t="shared" si="35"/>
        <v>222</v>
      </c>
      <c r="R41" s="69">
        <f t="shared" si="35"/>
        <v>238</v>
      </c>
      <c r="S41" s="69">
        <f t="shared" si="35"/>
        <v>254</v>
      </c>
      <c r="T41" s="69">
        <f t="shared" si="35"/>
        <v>270</v>
      </c>
      <c r="U41" s="69">
        <f t="shared" si="35"/>
        <v>286</v>
      </c>
      <c r="V41" s="69">
        <f t="shared" si="35"/>
        <v>301</v>
      </c>
      <c r="W41" s="69">
        <f t="shared" si="35"/>
        <v>317</v>
      </c>
      <c r="X41" s="69">
        <f t="shared" si="35"/>
        <v>334</v>
      </c>
      <c r="Y41" s="69">
        <f t="shared" si="35"/>
        <v>349</v>
      </c>
      <c r="Z41" s="69">
        <f t="shared" si="35"/>
        <v>365</v>
      </c>
      <c r="AA41" s="69">
        <f t="shared" si="35"/>
        <v>380</v>
      </c>
      <c r="AB41" s="69">
        <f t="shared" si="35"/>
        <v>397</v>
      </c>
      <c r="AC41" s="69">
        <f t="shared" si="35"/>
        <v>413</v>
      </c>
      <c r="AD41" s="69">
        <f t="shared" si="35"/>
        <v>428</v>
      </c>
      <c r="AE41" s="69">
        <f t="shared" si="35"/>
        <v>445</v>
      </c>
      <c r="AF41" s="69">
        <f t="shared" si="35"/>
        <v>460</v>
      </c>
      <c r="AG41" s="70">
        <f t="shared" si="35"/>
        <v>476</v>
      </c>
    </row>
    <row r="42" spans="1:33" ht="16.05" customHeight="1">
      <c r="B42" s="121"/>
      <c r="C42" s="71" t="s">
        <v>184</v>
      </c>
      <c r="D42" s="72">
        <f t="shared" ref="D42:AG42" si="36">ROUND($B$41*D$5/30*$C$2*$E$2,0)+ROUND($B$41*D$5/30*$C$3*$E$2,0)</f>
        <v>55</v>
      </c>
      <c r="E42" s="72">
        <f t="shared" si="36"/>
        <v>111</v>
      </c>
      <c r="F42" s="72">
        <f t="shared" si="36"/>
        <v>166</v>
      </c>
      <c r="G42" s="72">
        <f t="shared" si="36"/>
        <v>222</v>
      </c>
      <c r="H42" s="72">
        <f t="shared" si="36"/>
        <v>278</v>
      </c>
      <c r="I42" s="72">
        <f t="shared" si="36"/>
        <v>334</v>
      </c>
      <c r="J42" s="72">
        <f t="shared" si="36"/>
        <v>389</v>
      </c>
      <c r="K42" s="72">
        <f t="shared" si="36"/>
        <v>445</v>
      </c>
      <c r="L42" s="72">
        <f t="shared" si="36"/>
        <v>500</v>
      </c>
      <c r="M42" s="72">
        <f t="shared" si="36"/>
        <v>555</v>
      </c>
      <c r="N42" s="72">
        <f t="shared" si="36"/>
        <v>611</v>
      </c>
      <c r="O42" s="72">
        <f t="shared" si="36"/>
        <v>666</v>
      </c>
      <c r="P42" s="72">
        <f t="shared" si="36"/>
        <v>722</v>
      </c>
      <c r="Q42" s="72">
        <f t="shared" si="36"/>
        <v>778</v>
      </c>
      <c r="R42" s="72">
        <f t="shared" si="36"/>
        <v>834</v>
      </c>
      <c r="S42" s="72">
        <f t="shared" si="36"/>
        <v>889</v>
      </c>
      <c r="T42" s="72">
        <f t="shared" si="36"/>
        <v>945</v>
      </c>
      <c r="U42" s="72">
        <f t="shared" si="36"/>
        <v>1000</v>
      </c>
      <c r="V42" s="72">
        <f t="shared" si="36"/>
        <v>1055</v>
      </c>
      <c r="W42" s="72">
        <f t="shared" si="36"/>
        <v>1111</v>
      </c>
      <c r="X42" s="72">
        <f t="shared" si="36"/>
        <v>1166</v>
      </c>
      <c r="Y42" s="72">
        <f t="shared" si="36"/>
        <v>1222</v>
      </c>
      <c r="Z42" s="72">
        <f t="shared" si="36"/>
        <v>1278</v>
      </c>
      <c r="AA42" s="72">
        <f t="shared" si="36"/>
        <v>1334</v>
      </c>
      <c r="AB42" s="72">
        <f t="shared" si="36"/>
        <v>1389</v>
      </c>
      <c r="AC42" s="72">
        <f t="shared" si="36"/>
        <v>1445</v>
      </c>
      <c r="AD42" s="72">
        <f t="shared" si="36"/>
        <v>1500</v>
      </c>
      <c r="AE42" s="72">
        <f t="shared" si="36"/>
        <v>1555</v>
      </c>
      <c r="AF42" s="72">
        <f t="shared" si="36"/>
        <v>1611</v>
      </c>
      <c r="AG42" s="73">
        <f t="shared" si="36"/>
        <v>1666</v>
      </c>
    </row>
    <row r="43" spans="1:33" s="7" customFormat="1" ht="16.05" customHeight="1">
      <c r="A43" s="1"/>
      <c r="B43" s="122">
        <v>28590</v>
      </c>
      <c r="C43" s="74" t="s">
        <v>185</v>
      </c>
      <c r="D43" s="72">
        <f>ROUND($B$43*D$5/30*$C$4,0)</f>
        <v>1</v>
      </c>
      <c r="E43" s="72">
        <f t="shared" ref="E43:AG43" si="37">ROUND($B$43*E$5/30*$C$4,0)</f>
        <v>2</v>
      </c>
      <c r="F43" s="72">
        <f t="shared" si="37"/>
        <v>4</v>
      </c>
      <c r="G43" s="72">
        <f t="shared" si="37"/>
        <v>5</v>
      </c>
      <c r="H43" s="72">
        <f t="shared" si="37"/>
        <v>6</v>
      </c>
      <c r="I43" s="72">
        <f t="shared" si="37"/>
        <v>7</v>
      </c>
      <c r="J43" s="72">
        <f t="shared" si="37"/>
        <v>9</v>
      </c>
      <c r="K43" s="72">
        <f t="shared" si="37"/>
        <v>10</v>
      </c>
      <c r="L43" s="72">
        <f t="shared" si="37"/>
        <v>11</v>
      </c>
      <c r="M43" s="72">
        <f t="shared" si="37"/>
        <v>12</v>
      </c>
      <c r="N43" s="72">
        <f t="shared" si="37"/>
        <v>14</v>
      </c>
      <c r="O43" s="72">
        <f t="shared" si="37"/>
        <v>15</v>
      </c>
      <c r="P43" s="72">
        <f t="shared" si="37"/>
        <v>16</v>
      </c>
      <c r="Q43" s="72">
        <f t="shared" si="37"/>
        <v>17</v>
      </c>
      <c r="R43" s="72">
        <f t="shared" si="37"/>
        <v>19</v>
      </c>
      <c r="S43" s="72">
        <f t="shared" si="37"/>
        <v>20</v>
      </c>
      <c r="T43" s="72">
        <f t="shared" si="37"/>
        <v>21</v>
      </c>
      <c r="U43" s="72">
        <f t="shared" si="37"/>
        <v>22</v>
      </c>
      <c r="V43" s="72">
        <f t="shared" si="37"/>
        <v>24</v>
      </c>
      <c r="W43" s="72">
        <f t="shared" si="37"/>
        <v>25</v>
      </c>
      <c r="X43" s="72">
        <f t="shared" si="37"/>
        <v>26</v>
      </c>
      <c r="Y43" s="72">
        <f t="shared" si="37"/>
        <v>27</v>
      </c>
      <c r="Z43" s="72">
        <f t="shared" si="37"/>
        <v>28</v>
      </c>
      <c r="AA43" s="72">
        <f t="shared" si="37"/>
        <v>30</v>
      </c>
      <c r="AB43" s="72">
        <f t="shared" si="37"/>
        <v>31</v>
      </c>
      <c r="AC43" s="72">
        <f t="shared" si="37"/>
        <v>32</v>
      </c>
      <c r="AD43" s="72">
        <f t="shared" si="37"/>
        <v>33</v>
      </c>
      <c r="AE43" s="72">
        <f t="shared" si="37"/>
        <v>35</v>
      </c>
      <c r="AF43" s="72">
        <f t="shared" si="37"/>
        <v>36</v>
      </c>
      <c r="AG43" s="73">
        <f t="shared" si="37"/>
        <v>37</v>
      </c>
    </row>
    <row r="44" spans="1:33" s="6" customFormat="1" ht="16.05" customHeight="1">
      <c r="A44" s="1"/>
      <c r="B44" s="122"/>
      <c r="C44" s="75" t="s">
        <v>186</v>
      </c>
      <c r="D44" s="76">
        <f t="shared" ref="D44:AG44" si="38">D42+D43</f>
        <v>56</v>
      </c>
      <c r="E44" s="76">
        <f t="shared" si="38"/>
        <v>113</v>
      </c>
      <c r="F44" s="76">
        <f t="shared" si="38"/>
        <v>170</v>
      </c>
      <c r="G44" s="76">
        <f t="shared" si="38"/>
        <v>227</v>
      </c>
      <c r="H44" s="76">
        <f t="shared" si="38"/>
        <v>284</v>
      </c>
      <c r="I44" s="76">
        <f t="shared" si="38"/>
        <v>341</v>
      </c>
      <c r="J44" s="76">
        <f t="shared" si="38"/>
        <v>398</v>
      </c>
      <c r="K44" s="76">
        <f t="shared" si="38"/>
        <v>455</v>
      </c>
      <c r="L44" s="76">
        <f t="shared" si="38"/>
        <v>511</v>
      </c>
      <c r="M44" s="76">
        <f t="shared" si="38"/>
        <v>567</v>
      </c>
      <c r="N44" s="76">
        <f t="shared" si="38"/>
        <v>625</v>
      </c>
      <c r="O44" s="76">
        <f t="shared" si="38"/>
        <v>681</v>
      </c>
      <c r="P44" s="76">
        <f t="shared" si="38"/>
        <v>738</v>
      </c>
      <c r="Q44" s="76">
        <f t="shared" si="38"/>
        <v>795</v>
      </c>
      <c r="R44" s="76">
        <f t="shared" si="38"/>
        <v>853</v>
      </c>
      <c r="S44" s="76">
        <f t="shared" si="38"/>
        <v>909</v>
      </c>
      <c r="T44" s="76">
        <f t="shared" si="38"/>
        <v>966</v>
      </c>
      <c r="U44" s="76">
        <f t="shared" si="38"/>
        <v>1022</v>
      </c>
      <c r="V44" s="76">
        <f t="shared" si="38"/>
        <v>1079</v>
      </c>
      <c r="W44" s="76">
        <f t="shared" si="38"/>
        <v>1136</v>
      </c>
      <c r="X44" s="76">
        <f t="shared" si="38"/>
        <v>1192</v>
      </c>
      <c r="Y44" s="76">
        <f t="shared" si="38"/>
        <v>1249</v>
      </c>
      <c r="Z44" s="76">
        <f t="shared" si="38"/>
        <v>1306</v>
      </c>
      <c r="AA44" s="76">
        <f t="shared" si="38"/>
        <v>1364</v>
      </c>
      <c r="AB44" s="76">
        <f t="shared" si="38"/>
        <v>1420</v>
      </c>
      <c r="AC44" s="76">
        <f t="shared" si="38"/>
        <v>1477</v>
      </c>
      <c r="AD44" s="76">
        <f t="shared" si="38"/>
        <v>1533</v>
      </c>
      <c r="AE44" s="76">
        <f t="shared" si="38"/>
        <v>1590</v>
      </c>
      <c r="AF44" s="76">
        <f t="shared" si="38"/>
        <v>1647</v>
      </c>
      <c r="AG44" s="77">
        <f t="shared" si="38"/>
        <v>1703</v>
      </c>
    </row>
    <row r="45" spans="1:33" s="6" customFormat="1" ht="16.05" customHeight="1" thickBot="1">
      <c r="A45" s="1"/>
      <c r="B45" s="123"/>
      <c r="C45" s="78" t="s">
        <v>187</v>
      </c>
      <c r="D45" s="79">
        <f t="shared" ref="D45:AG45" si="39">ROUND($B$41*D$5/30*6/100,0)</f>
        <v>38</v>
      </c>
      <c r="E45" s="79">
        <f t="shared" si="39"/>
        <v>76</v>
      </c>
      <c r="F45" s="79">
        <f t="shared" si="39"/>
        <v>114</v>
      </c>
      <c r="G45" s="79">
        <f t="shared" si="39"/>
        <v>152</v>
      </c>
      <c r="H45" s="79">
        <f t="shared" si="39"/>
        <v>190</v>
      </c>
      <c r="I45" s="79">
        <f t="shared" si="39"/>
        <v>229</v>
      </c>
      <c r="J45" s="79">
        <f t="shared" si="39"/>
        <v>267</v>
      </c>
      <c r="K45" s="79">
        <f t="shared" si="39"/>
        <v>305</v>
      </c>
      <c r="L45" s="79">
        <f t="shared" si="39"/>
        <v>343</v>
      </c>
      <c r="M45" s="79">
        <f t="shared" si="39"/>
        <v>381</v>
      </c>
      <c r="N45" s="79">
        <f t="shared" si="39"/>
        <v>419</v>
      </c>
      <c r="O45" s="79">
        <f t="shared" si="39"/>
        <v>457</v>
      </c>
      <c r="P45" s="79">
        <f t="shared" si="39"/>
        <v>495</v>
      </c>
      <c r="Q45" s="79">
        <f t="shared" si="39"/>
        <v>533</v>
      </c>
      <c r="R45" s="79">
        <f t="shared" si="39"/>
        <v>571</v>
      </c>
      <c r="S45" s="79">
        <f t="shared" si="39"/>
        <v>610</v>
      </c>
      <c r="T45" s="79">
        <f t="shared" si="39"/>
        <v>648</v>
      </c>
      <c r="U45" s="79">
        <f t="shared" si="39"/>
        <v>686</v>
      </c>
      <c r="V45" s="79">
        <f t="shared" si="39"/>
        <v>724</v>
      </c>
      <c r="W45" s="79">
        <f t="shared" si="39"/>
        <v>762</v>
      </c>
      <c r="X45" s="79">
        <f t="shared" si="39"/>
        <v>800</v>
      </c>
      <c r="Y45" s="79">
        <f t="shared" si="39"/>
        <v>838</v>
      </c>
      <c r="Z45" s="79">
        <f t="shared" si="39"/>
        <v>876</v>
      </c>
      <c r="AA45" s="79">
        <f t="shared" si="39"/>
        <v>914</v>
      </c>
      <c r="AB45" s="79">
        <f t="shared" si="39"/>
        <v>952</v>
      </c>
      <c r="AC45" s="79">
        <f t="shared" si="39"/>
        <v>990</v>
      </c>
      <c r="AD45" s="79">
        <f t="shared" si="39"/>
        <v>1029</v>
      </c>
      <c r="AE45" s="79">
        <f t="shared" si="39"/>
        <v>1067</v>
      </c>
      <c r="AF45" s="79">
        <f t="shared" si="39"/>
        <v>1105</v>
      </c>
      <c r="AG45" s="80">
        <f t="shared" si="39"/>
        <v>1143</v>
      </c>
    </row>
    <row r="46" spans="1:33" s="6" customFormat="1" ht="16.05" customHeight="1">
      <c r="A46" s="1"/>
      <c r="B46" s="120">
        <v>20008</v>
      </c>
      <c r="C46" s="68" t="s">
        <v>183</v>
      </c>
      <c r="D46" s="69">
        <f t="shared" ref="D46:AG46" si="40">ROUND($B$46*D$5/30*$C$2*$D$2,0)+ROUND($B$46*D$5/30*$C$3*$D$2,0)</f>
        <v>16</v>
      </c>
      <c r="E46" s="69">
        <f t="shared" si="40"/>
        <v>34</v>
      </c>
      <c r="F46" s="69">
        <f t="shared" si="40"/>
        <v>50</v>
      </c>
      <c r="G46" s="69">
        <f t="shared" si="40"/>
        <v>66</v>
      </c>
      <c r="H46" s="69">
        <f t="shared" si="40"/>
        <v>84</v>
      </c>
      <c r="I46" s="69">
        <f t="shared" si="40"/>
        <v>100</v>
      </c>
      <c r="J46" s="69">
        <f t="shared" si="40"/>
        <v>116</v>
      </c>
      <c r="K46" s="69">
        <f t="shared" si="40"/>
        <v>134</v>
      </c>
      <c r="L46" s="69">
        <f t="shared" si="40"/>
        <v>150</v>
      </c>
      <c r="M46" s="69">
        <f t="shared" si="40"/>
        <v>166</v>
      </c>
      <c r="N46" s="69">
        <f t="shared" si="40"/>
        <v>184</v>
      </c>
      <c r="O46" s="69">
        <f t="shared" si="40"/>
        <v>200</v>
      </c>
      <c r="P46" s="69">
        <f t="shared" si="40"/>
        <v>216</v>
      </c>
      <c r="Q46" s="69">
        <f t="shared" si="40"/>
        <v>234</v>
      </c>
      <c r="R46" s="69">
        <f t="shared" si="40"/>
        <v>250</v>
      </c>
      <c r="S46" s="69">
        <f t="shared" si="40"/>
        <v>266</v>
      </c>
      <c r="T46" s="69">
        <f t="shared" si="40"/>
        <v>284</v>
      </c>
      <c r="U46" s="69">
        <f t="shared" si="40"/>
        <v>300</v>
      </c>
      <c r="V46" s="69">
        <f t="shared" si="40"/>
        <v>316</v>
      </c>
      <c r="W46" s="69">
        <f t="shared" si="40"/>
        <v>334</v>
      </c>
      <c r="X46" s="69">
        <f t="shared" si="40"/>
        <v>350</v>
      </c>
      <c r="Y46" s="69">
        <f t="shared" si="40"/>
        <v>366</v>
      </c>
      <c r="Z46" s="69">
        <f t="shared" si="40"/>
        <v>384</v>
      </c>
      <c r="AA46" s="69">
        <f t="shared" si="40"/>
        <v>400</v>
      </c>
      <c r="AB46" s="69">
        <f t="shared" si="40"/>
        <v>416</v>
      </c>
      <c r="AC46" s="69">
        <f t="shared" si="40"/>
        <v>434</v>
      </c>
      <c r="AD46" s="69">
        <f t="shared" si="40"/>
        <v>450</v>
      </c>
      <c r="AE46" s="69">
        <f t="shared" si="40"/>
        <v>467</v>
      </c>
      <c r="AF46" s="69">
        <f t="shared" si="40"/>
        <v>484</v>
      </c>
      <c r="AG46" s="70">
        <f t="shared" si="40"/>
        <v>500</v>
      </c>
    </row>
    <row r="47" spans="1:33" ht="16.05" customHeight="1">
      <c r="B47" s="121"/>
      <c r="C47" s="71" t="s">
        <v>184</v>
      </c>
      <c r="D47" s="72">
        <f t="shared" ref="D47:AG47" si="41">ROUND($B$46*D$5/30*$C$2*$E$2,0)+ROUND($B$46*D$5/30*$C$3*$E$2,0)</f>
        <v>59</v>
      </c>
      <c r="E47" s="72">
        <f t="shared" si="41"/>
        <v>116</v>
      </c>
      <c r="F47" s="72">
        <f t="shared" si="41"/>
        <v>175</v>
      </c>
      <c r="G47" s="72">
        <f t="shared" si="41"/>
        <v>234</v>
      </c>
      <c r="H47" s="72">
        <f t="shared" si="41"/>
        <v>291</v>
      </c>
      <c r="I47" s="72">
        <f t="shared" si="41"/>
        <v>350</v>
      </c>
      <c r="J47" s="72">
        <f t="shared" si="41"/>
        <v>409</v>
      </c>
      <c r="K47" s="72">
        <f t="shared" si="41"/>
        <v>467</v>
      </c>
      <c r="L47" s="72">
        <f t="shared" si="41"/>
        <v>525</v>
      </c>
      <c r="M47" s="72">
        <f t="shared" si="41"/>
        <v>584</v>
      </c>
      <c r="N47" s="72">
        <f t="shared" si="41"/>
        <v>642</v>
      </c>
      <c r="O47" s="72">
        <f t="shared" si="41"/>
        <v>700</v>
      </c>
      <c r="P47" s="72">
        <f t="shared" si="41"/>
        <v>759</v>
      </c>
      <c r="Q47" s="72">
        <f t="shared" si="41"/>
        <v>817</v>
      </c>
      <c r="R47" s="72">
        <f t="shared" si="41"/>
        <v>875</v>
      </c>
      <c r="S47" s="72">
        <f t="shared" si="41"/>
        <v>934</v>
      </c>
      <c r="T47" s="72">
        <f t="shared" si="41"/>
        <v>992</v>
      </c>
      <c r="U47" s="72">
        <f t="shared" si="41"/>
        <v>1050</v>
      </c>
      <c r="V47" s="72">
        <f t="shared" si="41"/>
        <v>1109</v>
      </c>
      <c r="W47" s="72">
        <f t="shared" si="41"/>
        <v>1167</v>
      </c>
      <c r="X47" s="72">
        <f t="shared" si="41"/>
        <v>1225</v>
      </c>
      <c r="Y47" s="72">
        <f t="shared" si="41"/>
        <v>1284</v>
      </c>
      <c r="Z47" s="72">
        <f t="shared" si="41"/>
        <v>1342</v>
      </c>
      <c r="AA47" s="72">
        <f t="shared" si="41"/>
        <v>1401</v>
      </c>
      <c r="AB47" s="72">
        <f t="shared" si="41"/>
        <v>1459</v>
      </c>
      <c r="AC47" s="72">
        <f t="shared" si="41"/>
        <v>1517</v>
      </c>
      <c r="AD47" s="72">
        <f t="shared" si="41"/>
        <v>1576</v>
      </c>
      <c r="AE47" s="72">
        <f t="shared" si="41"/>
        <v>1634</v>
      </c>
      <c r="AF47" s="72">
        <f t="shared" si="41"/>
        <v>1692</v>
      </c>
      <c r="AG47" s="73">
        <f t="shared" si="41"/>
        <v>1751</v>
      </c>
    </row>
    <row r="48" spans="1:33" s="7" customFormat="1" ht="16.05" customHeight="1">
      <c r="A48" s="1"/>
      <c r="B48" s="122">
        <v>28590</v>
      </c>
      <c r="C48" s="74" t="s">
        <v>185</v>
      </c>
      <c r="D48" s="72">
        <f>ROUND($B$48*D$5/30*$C$4,0)</f>
        <v>1</v>
      </c>
      <c r="E48" s="72">
        <f t="shared" ref="E48:AG48" si="42">ROUND($B$48*E$5/30*$C$4,0)</f>
        <v>2</v>
      </c>
      <c r="F48" s="72">
        <f t="shared" si="42"/>
        <v>4</v>
      </c>
      <c r="G48" s="72">
        <f t="shared" si="42"/>
        <v>5</v>
      </c>
      <c r="H48" s="72">
        <f t="shared" si="42"/>
        <v>6</v>
      </c>
      <c r="I48" s="72">
        <f t="shared" si="42"/>
        <v>7</v>
      </c>
      <c r="J48" s="72">
        <f t="shared" si="42"/>
        <v>9</v>
      </c>
      <c r="K48" s="72">
        <f t="shared" si="42"/>
        <v>10</v>
      </c>
      <c r="L48" s="72">
        <f t="shared" si="42"/>
        <v>11</v>
      </c>
      <c r="M48" s="72">
        <f t="shared" si="42"/>
        <v>12</v>
      </c>
      <c r="N48" s="72">
        <f t="shared" si="42"/>
        <v>14</v>
      </c>
      <c r="O48" s="72">
        <f t="shared" si="42"/>
        <v>15</v>
      </c>
      <c r="P48" s="72">
        <f t="shared" si="42"/>
        <v>16</v>
      </c>
      <c r="Q48" s="72">
        <f t="shared" si="42"/>
        <v>17</v>
      </c>
      <c r="R48" s="72">
        <f t="shared" si="42"/>
        <v>19</v>
      </c>
      <c r="S48" s="72">
        <f t="shared" si="42"/>
        <v>20</v>
      </c>
      <c r="T48" s="72">
        <f t="shared" si="42"/>
        <v>21</v>
      </c>
      <c r="U48" s="72">
        <f t="shared" si="42"/>
        <v>22</v>
      </c>
      <c r="V48" s="72">
        <f t="shared" si="42"/>
        <v>24</v>
      </c>
      <c r="W48" s="72">
        <f t="shared" si="42"/>
        <v>25</v>
      </c>
      <c r="X48" s="72">
        <f t="shared" si="42"/>
        <v>26</v>
      </c>
      <c r="Y48" s="72">
        <f t="shared" si="42"/>
        <v>27</v>
      </c>
      <c r="Z48" s="72">
        <f t="shared" si="42"/>
        <v>28</v>
      </c>
      <c r="AA48" s="72">
        <f t="shared" si="42"/>
        <v>30</v>
      </c>
      <c r="AB48" s="72">
        <f t="shared" si="42"/>
        <v>31</v>
      </c>
      <c r="AC48" s="72">
        <f t="shared" si="42"/>
        <v>32</v>
      </c>
      <c r="AD48" s="72">
        <f t="shared" si="42"/>
        <v>33</v>
      </c>
      <c r="AE48" s="72">
        <f t="shared" si="42"/>
        <v>35</v>
      </c>
      <c r="AF48" s="72">
        <f t="shared" si="42"/>
        <v>36</v>
      </c>
      <c r="AG48" s="73">
        <f t="shared" si="42"/>
        <v>37</v>
      </c>
    </row>
    <row r="49" spans="1:33" s="6" customFormat="1" ht="16.05" customHeight="1">
      <c r="A49" s="1"/>
      <c r="B49" s="122"/>
      <c r="C49" s="75" t="s">
        <v>186</v>
      </c>
      <c r="D49" s="76">
        <f t="shared" ref="D49:AG49" si="43">D47+D48</f>
        <v>60</v>
      </c>
      <c r="E49" s="76">
        <f t="shared" si="43"/>
        <v>118</v>
      </c>
      <c r="F49" s="76">
        <f t="shared" si="43"/>
        <v>179</v>
      </c>
      <c r="G49" s="76">
        <f t="shared" si="43"/>
        <v>239</v>
      </c>
      <c r="H49" s="76">
        <f t="shared" si="43"/>
        <v>297</v>
      </c>
      <c r="I49" s="76">
        <f t="shared" si="43"/>
        <v>357</v>
      </c>
      <c r="J49" s="76">
        <f t="shared" si="43"/>
        <v>418</v>
      </c>
      <c r="K49" s="76">
        <f t="shared" si="43"/>
        <v>477</v>
      </c>
      <c r="L49" s="76">
        <f t="shared" si="43"/>
        <v>536</v>
      </c>
      <c r="M49" s="76">
        <f t="shared" si="43"/>
        <v>596</v>
      </c>
      <c r="N49" s="76">
        <f t="shared" si="43"/>
        <v>656</v>
      </c>
      <c r="O49" s="76">
        <f t="shared" si="43"/>
        <v>715</v>
      </c>
      <c r="P49" s="76">
        <f t="shared" si="43"/>
        <v>775</v>
      </c>
      <c r="Q49" s="76">
        <f t="shared" si="43"/>
        <v>834</v>
      </c>
      <c r="R49" s="76">
        <f t="shared" si="43"/>
        <v>894</v>
      </c>
      <c r="S49" s="76">
        <f t="shared" si="43"/>
        <v>954</v>
      </c>
      <c r="T49" s="76">
        <f t="shared" si="43"/>
        <v>1013</v>
      </c>
      <c r="U49" s="76">
        <f t="shared" si="43"/>
        <v>1072</v>
      </c>
      <c r="V49" s="76">
        <f t="shared" si="43"/>
        <v>1133</v>
      </c>
      <c r="W49" s="76">
        <f t="shared" si="43"/>
        <v>1192</v>
      </c>
      <c r="X49" s="76">
        <f t="shared" si="43"/>
        <v>1251</v>
      </c>
      <c r="Y49" s="76">
        <f t="shared" si="43"/>
        <v>1311</v>
      </c>
      <c r="Z49" s="76">
        <f t="shared" si="43"/>
        <v>1370</v>
      </c>
      <c r="AA49" s="76">
        <f t="shared" si="43"/>
        <v>1431</v>
      </c>
      <c r="AB49" s="76">
        <f t="shared" si="43"/>
        <v>1490</v>
      </c>
      <c r="AC49" s="76">
        <f t="shared" si="43"/>
        <v>1549</v>
      </c>
      <c r="AD49" s="76">
        <f t="shared" si="43"/>
        <v>1609</v>
      </c>
      <c r="AE49" s="76">
        <f t="shared" si="43"/>
        <v>1669</v>
      </c>
      <c r="AF49" s="76">
        <f t="shared" si="43"/>
        <v>1728</v>
      </c>
      <c r="AG49" s="77">
        <f t="shared" si="43"/>
        <v>1788</v>
      </c>
    </row>
    <row r="50" spans="1:33" s="6" customFormat="1" ht="16.05" customHeight="1" thickBot="1">
      <c r="A50" s="1"/>
      <c r="B50" s="123"/>
      <c r="C50" s="78" t="s">
        <v>187</v>
      </c>
      <c r="D50" s="79">
        <f t="shared" ref="D50:AG50" si="44">ROUND($B$46*D$5/30*6/100,0)</f>
        <v>40</v>
      </c>
      <c r="E50" s="79">
        <f t="shared" si="44"/>
        <v>80</v>
      </c>
      <c r="F50" s="79">
        <f t="shared" si="44"/>
        <v>120</v>
      </c>
      <c r="G50" s="79">
        <f t="shared" si="44"/>
        <v>160</v>
      </c>
      <c r="H50" s="79">
        <f t="shared" si="44"/>
        <v>200</v>
      </c>
      <c r="I50" s="79">
        <f t="shared" si="44"/>
        <v>240</v>
      </c>
      <c r="J50" s="79">
        <f t="shared" si="44"/>
        <v>280</v>
      </c>
      <c r="K50" s="79">
        <f t="shared" si="44"/>
        <v>320</v>
      </c>
      <c r="L50" s="79">
        <f t="shared" si="44"/>
        <v>360</v>
      </c>
      <c r="M50" s="79">
        <f t="shared" si="44"/>
        <v>400</v>
      </c>
      <c r="N50" s="79">
        <f t="shared" si="44"/>
        <v>440</v>
      </c>
      <c r="O50" s="79">
        <f t="shared" si="44"/>
        <v>480</v>
      </c>
      <c r="P50" s="79">
        <f t="shared" si="44"/>
        <v>520</v>
      </c>
      <c r="Q50" s="79">
        <f t="shared" si="44"/>
        <v>560</v>
      </c>
      <c r="R50" s="79">
        <f t="shared" si="44"/>
        <v>600</v>
      </c>
      <c r="S50" s="79">
        <f t="shared" si="44"/>
        <v>640</v>
      </c>
      <c r="T50" s="79">
        <f t="shared" si="44"/>
        <v>680</v>
      </c>
      <c r="U50" s="79">
        <f t="shared" si="44"/>
        <v>720</v>
      </c>
      <c r="V50" s="79">
        <f t="shared" si="44"/>
        <v>760</v>
      </c>
      <c r="W50" s="79">
        <f t="shared" si="44"/>
        <v>800</v>
      </c>
      <c r="X50" s="79">
        <f t="shared" si="44"/>
        <v>840</v>
      </c>
      <c r="Y50" s="79">
        <f t="shared" si="44"/>
        <v>880</v>
      </c>
      <c r="Z50" s="79">
        <f t="shared" si="44"/>
        <v>920</v>
      </c>
      <c r="AA50" s="79">
        <f t="shared" si="44"/>
        <v>960</v>
      </c>
      <c r="AB50" s="79">
        <f t="shared" si="44"/>
        <v>1000</v>
      </c>
      <c r="AC50" s="79">
        <f t="shared" si="44"/>
        <v>1040</v>
      </c>
      <c r="AD50" s="79">
        <f t="shared" si="44"/>
        <v>1080</v>
      </c>
      <c r="AE50" s="79">
        <f t="shared" si="44"/>
        <v>1120</v>
      </c>
      <c r="AF50" s="79">
        <f t="shared" si="44"/>
        <v>1160</v>
      </c>
      <c r="AG50" s="80">
        <f t="shared" si="44"/>
        <v>1200</v>
      </c>
    </row>
    <row r="51" spans="1:33" s="6" customFormat="1" ht="16.05" customHeight="1">
      <c r="A51" s="1"/>
      <c r="B51" s="120">
        <v>21009</v>
      </c>
      <c r="C51" s="68" t="s">
        <v>183</v>
      </c>
      <c r="D51" s="69">
        <f t="shared" ref="D51:AG51" si="45">ROUND($B$51*D$5/30*$C$2*$D$2,0)+ROUND($B$51*D$5/30*$C$3*$D$2,0)</f>
        <v>17</v>
      </c>
      <c r="E51" s="69">
        <f t="shared" si="45"/>
        <v>35</v>
      </c>
      <c r="F51" s="69">
        <f t="shared" si="45"/>
        <v>52</v>
      </c>
      <c r="G51" s="69">
        <f t="shared" si="45"/>
        <v>70</v>
      </c>
      <c r="H51" s="69">
        <f t="shared" si="45"/>
        <v>88</v>
      </c>
      <c r="I51" s="69">
        <f t="shared" si="45"/>
        <v>105</v>
      </c>
      <c r="J51" s="69">
        <f t="shared" si="45"/>
        <v>123</v>
      </c>
      <c r="K51" s="69">
        <f t="shared" si="45"/>
        <v>140</v>
      </c>
      <c r="L51" s="69">
        <f t="shared" si="45"/>
        <v>158</v>
      </c>
      <c r="M51" s="69">
        <f t="shared" si="45"/>
        <v>175</v>
      </c>
      <c r="N51" s="69">
        <f t="shared" si="45"/>
        <v>192</v>
      </c>
      <c r="O51" s="69">
        <f t="shared" si="45"/>
        <v>210</v>
      </c>
      <c r="P51" s="69">
        <f t="shared" si="45"/>
        <v>227</v>
      </c>
      <c r="Q51" s="69">
        <f t="shared" si="45"/>
        <v>245</v>
      </c>
      <c r="R51" s="69">
        <f t="shared" si="45"/>
        <v>263</v>
      </c>
      <c r="S51" s="69">
        <f t="shared" si="45"/>
        <v>280</v>
      </c>
      <c r="T51" s="69">
        <f t="shared" si="45"/>
        <v>298</v>
      </c>
      <c r="U51" s="69">
        <f t="shared" si="45"/>
        <v>315</v>
      </c>
      <c r="V51" s="69">
        <f t="shared" si="45"/>
        <v>333</v>
      </c>
      <c r="W51" s="69">
        <f t="shared" si="45"/>
        <v>350</v>
      </c>
      <c r="X51" s="69">
        <f t="shared" si="45"/>
        <v>367</v>
      </c>
      <c r="Y51" s="69">
        <f t="shared" si="45"/>
        <v>385</v>
      </c>
      <c r="Z51" s="69">
        <f t="shared" si="45"/>
        <v>402</v>
      </c>
      <c r="AA51" s="69">
        <f t="shared" si="45"/>
        <v>421</v>
      </c>
      <c r="AB51" s="69">
        <f t="shared" si="45"/>
        <v>438</v>
      </c>
      <c r="AC51" s="69">
        <f t="shared" si="45"/>
        <v>455</v>
      </c>
      <c r="AD51" s="69">
        <f t="shared" si="45"/>
        <v>473</v>
      </c>
      <c r="AE51" s="69">
        <f t="shared" si="45"/>
        <v>490</v>
      </c>
      <c r="AF51" s="69">
        <f t="shared" si="45"/>
        <v>508</v>
      </c>
      <c r="AG51" s="70">
        <f t="shared" si="45"/>
        <v>525</v>
      </c>
    </row>
    <row r="52" spans="1:33" ht="16.05" customHeight="1">
      <c r="B52" s="121"/>
      <c r="C52" s="71" t="s">
        <v>184</v>
      </c>
      <c r="D52" s="72">
        <f t="shared" ref="D52:AG52" si="46">ROUND($B$51*D$5/30*$C$2*$E$2,0)+ROUND($B$51*D$5/30*$C$3*$E$2,0)</f>
        <v>61</v>
      </c>
      <c r="E52" s="72">
        <f t="shared" si="46"/>
        <v>123</v>
      </c>
      <c r="F52" s="72">
        <f t="shared" si="46"/>
        <v>184</v>
      </c>
      <c r="G52" s="72">
        <f t="shared" si="46"/>
        <v>245</v>
      </c>
      <c r="H52" s="72">
        <f t="shared" si="46"/>
        <v>307</v>
      </c>
      <c r="I52" s="72">
        <f t="shared" si="46"/>
        <v>367</v>
      </c>
      <c r="J52" s="72">
        <f t="shared" si="46"/>
        <v>429</v>
      </c>
      <c r="K52" s="72">
        <f t="shared" si="46"/>
        <v>490</v>
      </c>
      <c r="L52" s="72">
        <f t="shared" si="46"/>
        <v>551</v>
      </c>
      <c r="M52" s="72">
        <f t="shared" si="46"/>
        <v>613</v>
      </c>
      <c r="N52" s="72">
        <f t="shared" si="46"/>
        <v>674</v>
      </c>
      <c r="O52" s="72">
        <f t="shared" si="46"/>
        <v>735</v>
      </c>
      <c r="P52" s="72">
        <f t="shared" si="46"/>
        <v>797</v>
      </c>
      <c r="Q52" s="72">
        <f t="shared" si="46"/>
        <v>858</v>
      </c>
      <c r="R52" s="72">
        <f t="shared" si="46"/>
        <v>920</v>
      </c>
      <c r="S52" s="72">
        <f t="shared" si="46"/>
        <v>980</v>
      </c>
      <c r="T52" s="72">
        <f t="shared" si="46"/>
        <v>1041</v>
      </c>
      <c r="U52" s="72">
        <f t="shared" si="46"/>
        <v>1103</v>
      </c>
      <c r="V52" s="72">
        <f t="shared" si="46"/>
        <v>1164</v>
      </c>
      <c r="W52" s="72">
        <f t="shared" si="46"/>
        <v>1225</v>
      </c>
      <c r="X52" s="72">
        <f t="shared" si="46"/>
        <v>1287</v>
      </c>
      <c r="Y52" s="72">
        <f t="shared" si="46"/>
        <v>1348</v>
      </c>
      <c r="Z52" s="72">
        <f t="shared" si="46"/>
        <v>1410</v>
      </c>
      <c r="AA52" s="72">
        <f t="shared" si="46"/>
        <v>1471</v>
      </c>
      <c r="AB52" s="72">
        <f t="shared" si="46"/>
        <v>1532</v>
      </c>
      <c r="AC52" s="72">
        <f t="shared" si="46"/>
        <v>1593</v>
      </c>
      <c r="AD52" s="72">
        <f t="shared" si="46"/>
        <v>1654</v>
      </c>
      <c r="AE52" s="72">
        <f t="shared" si="46"/>
        <v>1715</v>
      </c>
      <c r="AF52" s="72">
        <f t="shared" si="46"/>
        <v>1777</v>
      </c>
      <c r="AG52" s="73">
        <f t="shared" si="46"/>
        <v>1838</v>
      </c>
    </row>
    <row r="53" spans="1:33" s="7" customFormat="1" ht="16.05" customHeight="1">
      <c r="A53" s="1"/>
      <c r="B53" s="122">
        <v>28590</v>
      </c>
      <c r="C53" s="74" t="s">
        <v>185</v>
      </c>
      <c r="D53" s="72">
        <f>ROUND($B$53*D$5/30*$C$4,0)</f>
        <v>1</v>
      </c>
      <c r="E53" s="72">
        <f t="shared" ref="E53:AG53" si="47">ROUND($B$53*E$5/30*$C$4,0)</f>
        <v>2</v>
      </c>
      <c r="F53" s="72">
        <f t="shared" si="47"/>
        <v>4</v>
      </c>
      <c r="G53" s="72">
        <f t="shared" si="47"/>
        <v>5</v>
      </c>
      <c r="H53" s="72">
        <f t="shared" si="47"/>
        <v>6</v>
      </c>
      <c r="I53" s="72">
        <f t="shared" si="47"/>
        <v>7</v>
      </c>
      <c r="J53" s="72">
        <f t="shared" si="47"/>
        <v>9</v>
      </c>
      <c r="K53" s="72">
        <f t="shared" si="47"/>
        <v>10</v>
      </c>
      <c r="L53" s="72">
        <f t="shared" si="47"/>
        <v>11</v>
      </c>
      <c r="M53" s="72">
        <f t="shared" si="47"/>
        <v>12</v>
      </c>
      <c r="N53" s="72">
        <f t="shared" si="47"/>
        <v>14</v>
      </c>
      <c r="O53" s="72">
        <f t="shared" si="47"/>
        <v>15</v>
      </c>
      <c r="P53" s="72">
        <f t="shared" si="47"/>
        <v>16</v>
      </c>
      <c r="Q53" s="72">
        <f t="shared" si="47"/>
        <v>17</v>
      </c>
      <c r="R53" s="72">
        <f t="shared" si="47"/>
        <v>19</v>
      </c>
      <c r="S53" s="72">
        <f t="shared" si="47"/>
        <v>20</v>
      </c>
      <c r="T53" s="72">
        <f t="shared" si="47"/>
        <v>21</v>
      </c>
      <c r="U53" s="72">
        <f t="shared" si="47"/>
        <v>22</v>
      </c>
      <c r="V53" s="72">
        <f t="shared" si="47"/>
        <v>24</v>
      </c>
      <c r="W53" s="72">
        <f t="shared" si="47"/>
        <v>25</v>
      </c>
      <c r="X53" s="72">
        <f t="shared" si="47"/>
        <v>26</v>
      </c>
      <c r="Y53" s="72">
        <f t="shared" si="47"/>
        <v>27</v>
      </c>
      <c r="Z53" s="72">
        <f t="shared" si="47"/>
        <v>28</v>
      </c>
      <c r="AA53" s="72">
        <f t="shared" si="47"/>
        <v>30</v>
      </c>
      <c r="AB53" s="72">
        <f t="shared" si="47"/>
        <v>31</v>
      </c>
      <c r="AC53" s="72">
        <f t="shared" si="47"/>
        <v>32</v>
      </c>
      <c r="AD53" s="72">
        <f t="shared" si="47"/>
        <v>33</v>
      </c>
      <c r="AE53" s="72">
        <f t="shared" si="47"/>
        <v>35</v>
      </c>
      <c r="AF53" s="72">
        <f t="shared" si="47"/>
        <v>36</v>
      </c>
      <c r="AG53" s="73">
        <f t="shared" si="47"/>
        <v>37</v>
      </c>
    </row>
    <row r="54" spans="1:33" s="6" customFormat="1" ht="16.05" customHeight="1">
      <c r="A54" s="1"/>
      <c r="B54" s="122"/>
      <c r="C54" s="75" t="s">
        <v>186</v>
      </c>
      <c r="D54" s="76">
        <f t="shared" ref="D54:AG54" si="48">D52+D53</f>
        <v>62</v>
      </c>
      <c r="E54" s="76">
        <f t="shared" si="48"/>
        <v>125</v>
      </c>
      <c r="F54" s="76">
        <f t="shared" si="48"/>
        <v>188</v>
      </c>
      <c r="G54" s="76">
        <f t="shared" si="48"/>
        <v>250</v>
      </c>
      <c r="H54" s="76">
        <f t="shared" si="48"/>
        <v>313</v>
      </c>
      <c r="I54" s="76">
        <f t="shared" si="48"/>
        <v>374</v>
      </c>
      <c r="J54" s="76">
        <f t="shared" si="48"/>
        <v>438</v>
      </c>
      <c r="K54" s="76">
        <f t="shared" si="48"/>
        <v>500</v>
      </c>
      <c r="L54" s="76">
        <f t="shared" si="48"/>
        <v>562</v>
      </c>
      <c r="M54" s="76">
        <f t="shared" si="48"/>
        <v>625</v>
      </c>
      <c r="N54" s="76">
        <f t="shared" si="48"/>
        <v>688</v>
      </c>
      <c r="O54" s="76">
        <f t="shared" si="48"/>
        <v>750</v>
      </c>
      <c r="P54" s="76">
        <f t="shared" si="48"/>
        <v>813</v>
      </c>
      <c r="Q54" s="76">
        <f t="shared" si="48"/>
        <v>875</v>
      </c>
      <c r="R54" s="76">
        <f t="shared" si="48"/>
        <v>939</v>
      </c>
      <c r="S54" s="76">
        <f t="shared" si="48"/>
        <v>1000</v>
      </c>
      <c r="T54" s="76">
        <f t="shared" si="48"/>
        <v>1062</v>
      </c>
      <c r="U54" s="76">
        <f t="shared" si="48"/>
        <v>1125</v>
      </c>
      <c r="V54" s="76">
        <f t="shared" si="48"/>
        <v>1188</v>
      </c>
      <c r="W54" s="76">
        <f t="shared" si="48"/>
        <v>1250</v>
      </c>
      <c r="X54" s="76">
        <f t="shared" si="48"/>
        <v>1313</v>
      </c>
      <c r="Y54" s="76">
        <f t="shared" si="48"/>
        <v>1375</v>
      </c>
      <c r="Z54" s="76">
        <f t="shared" si="48"/>
        <v>1438</v>
      </c>
      <c r="AA54" s="76">
        <f t="shared" si="48"/>
        <v>1501</v>
      </c>
      <c r="AB54" s="76">
        <f t="shared" si="48"/>
        <v>1563</v>
      </c>
      <c r="AC54" s="76">
        <f t="shared" si="48"/>
        <v>1625</v>
      </c>
      <c r="AD54" s="76">
        <f t="shared" si="48"/>
        <v>1687</v>
      </c>
      <c r="AE54" s="76">
        <f t="shared" si="48"/>
        <v>1750</v>
      </c>
      <c r="AF54" s="76">
        <f t="shared" si="48"/>
        <v>1813</v>
      </c>
      <c r="AG54" s="77">
        <f t="shared" si="48"/>
        <v>1875</v>
      </c>
    </row>
    <row r="55" spans="1:33" s="6" customFormat="1" ht="16.05" customHeight="1" thickBot="1">
      <c r="A55" s="1"/>
      <c r="B55" s="123"/>
      <c r="C55" s="78" t="s">
        <v>187</v>
      </c>
      <c r="D55" s="79">
        <f t="shared" ref="D55:AG55" si="49">ROUND($B$51*D$5/30*6/100,0)</f>
        <v>42</v>
      </c>
      <c r="E55" s="79">
        <f t="shared" si="49"/>
        <v>84</v>
      </c>
      <c r="F55" s="79">
        <f t="shared" si="49"/>
        <v>126</v>
      </c>
      <c r="G55" s="79">
        <f t="shared" si="49"/>
        <v>168</v>
      </c>
      <c r="H55" s="79">
        <f t="shared" si="49"/>
        <v>210</v>
      </c>
      <c r="I55" s="79">
        <f t="shared" si="49"/>
        <v>252</v>
      </c>
      <c r="J55" s="79">
        <f t="shared" si="49"/>
        <v>294</v>
      </c>
      <c r="K55" s="79">
        <f t="shared" si="49"/>
        <v>336</v>
      </c>
      <c r="L55" s="79">
        <f t="shared" si="49"/>
        <v>378</v>
      </c>
      <c r="M55" s="79">
        <f t="shared" si="49"/>
        <v>420</v>
      </c>
      <c r="N55" s="79">
        <f t="shared" si="49"/>
        <v>462</v>
      </c>
      <c r="O55" s="79">
        <f t="shared" si="49"/>
        <v>504</v>
      </c>
      <c r="P55" s="79">
        <f t="shared" si="49"/>
        <v>546</v>
      </c>
      <c r="Q55" s="79">
        <f t="shared" si="49"/>
        <v>588</v>
      </c>
      <c r="R55" s="79">
        <f t="shared" si="49"/>
        <v>630</v>
      </c>
      <c r="S55" s="79">
        <f t="shared" si="49"/>
        <v>672</v>
      </c>
      <c r="T55" s="79">
        <f t="shared" si="49"/>
        <v>714</v>
      </c>
      <c r="U55" s="79">
        <f t="shared" si="49"/>
        <v>756</v>
      </c>
      <c r="V55" s="79">
        <f t="shared" si="49"/>
        <v>798</v>
      </c>
      <c r="W55" s="79">
        <f t="shared" si="49"/>
        <v>840</v>
      </c>
      <c r="X55" s="79">
        <f t="shared" si="49"/>
        <v>882</v>
      </c>
      <c r="Y55" s="79">
        <f t="shared" si="49"/>
        <v>924</v>
      </c>
      <c r="Z55" s="79">
        <f t="shared" si="49"/>
        <v>966</v>
      </c>
      <c r="AA55" s="79">
        <f t="shared" si="49"/>
        <v>1008</v>
      </c>
      <c r="AB55" s="79">
        <f t="shared" si="49"/>
        <v>1050</v>
      </c>
      <c r="AC55" s="79">
        <f t="shared" si="49"/>
        <v>1092</v>
      </c>
      <c r="AD55" s="79">
        <f t="shared" si="49"/>
        <v>1134</v>
      </c>
      <c r="AE55" s="79">
        <f t="shared" si="49"/>
        <v>1177</v>
      </c>
      <c r="AF55" s="79">
        <f t="shared" si="49"/>
        <v>1219</v>
      </c>
      <c r="AG55" s="80">
        <f t="shared" si="49"/>
        <v>1261</v>
      </c>
    </row>
    <row r="56" spans="1:33" s="6" customFormat="1" ht="16.05" customHeight="1">
      <c r="A56" s="1"/>
      <c r="B56" s="120">
        <v>22000</v>
      </c>
      <c r="C56" s="68" t="s">
        <v>183</v>
      </c>
      <c r="D56" s="69">
        <f t="shared" ref="D56:AG56" si="50">ROUND($B$56*D$5/30*$C$2*$D$2,0)+ROUND($B$56*D$5/30*$C$3*$D$2,0)</f>
        <v>18</v>
      </c>
      <c r="E56" s="69">
        <f t="shared" si="50"/>
        <v>37</v>
      </c>
      <c r="F56" s="69">
        <f t="shared" si="50"/>
        <v>55</v>
      </c>
      <c r="G56" s="69">
        <f t="shared" si="50"/>
        <v>73</v>
      </c>
      <c r="H56" s="69">
        <f t="shared" si="50"/>
        <v>91</v>
      </c>
      <c r="I56" s="69">
        <f t="shared" si="50"/>
        <v>110</v>
      </c>
      <c r="J56" s="69">
        <f t="shared" si="50"/>
        <v>128</v>
      </c>
      <c r="K56" s="69">
        <f t="shared" si="50"/>
        <v>147</v>
      </c>
      <c r="L56" s="69">
        <f t="shared" si="50"/>
        <v>165</v>
      </c>
      <c r="M56" s="69">
        <f t="shared" si="50"/>
        <v>184</v>
      </c>
      <c r="N56" s="69">
        <f t="shared" si="50"/>
        <v>202</v>
      </c>
      <c r="O56" s="69">
        <f t="shared" si="50"/>
        <v>220</v>
      </c>
      <c r="P56" s="69">
        <f t="shared" si="50"/>
        <v>238</v>
      </c>
      <c r="Q56" s="69">
        <f t="shared" si="50"/>
        <v>257</v>
      </c>
      <c r="R56" s="69">
        <f t="shared" si="50"/>
        <v>275</v>
      </c>
      <c r="S56" s="69">
        <f t="shared" si="50"/>
        <v>293</v>
      </c>
      <c r="T56" s="69">
        <f t="shared" si="50"/>
        <v>312</v>
      </c>
      <c r="U56" s="69">
        <f t="shared" si="50"/>
        <v>330</v>
      </c>
      <c r="V56" s="69">
        <f t="shared" si="50"/>
        <v>348</v>
      </c>
      <c r="W56" s="69">
        <f t="shared" si="50"/>
        <v>366</v>
      </c>
      <c r="X56" s="69">
        <f t="shared" si="50"/>
        <v>385</v>
      </c>
      <c r="Y56" s="69">
        <f t="shared" si="50"/>
        <v>403</v>
      </c>
      <c r="Z56" s="69">
        <f t="shared" si="50"/>
        <v>422</v>
      </c>
      <c r="AA56" s="69">
        <f t="shared" si="50"/>
        <v>440</v>
      </c>
      <c r="AB56" s="69">
        <f t="shared" si="50"/>
        <v>459</v>
      </c>
      <c r="AC56" s="69">
        <f t="shared" si="50"/>
        <v>477</v>
      </c>
      <c r="AD56" s="69">
        <f t="shared" si="50"/>
        <v>495</v>
      </c>
      <c r="AE56" s="69">
        <f t="shared" si="50"/>
        <v>513</v>
      </c>
      <c r="AF56" s="69">
        <f t="shared" si="50"/>
        <v>532</v>
      </c>
      <c r="AG56" s="70">
        <f t="shared" si="50"/>
        <v>550</v>
      </c>
    </row>
    <row r="57" spans="1:33" ht="16.05" customHeight="1">
      <c r="B57" s="121"/>
      <c r="C57" s="71" t="s">
        <v>184</v>
      </c>
      <c r="D57" s="72">
        <f t="shared" ref="D57:AG57" si="51">ROUND($B$56*D$5/30*$C$2*$E$2,0)+ROUND($B$56*D$5/30*$C$3*$E$2,0)</f>
        <v>64</v>
      </c>
      <c r="E57" s="72">
        <f t="shared" si="51"/>
        <v>128</v>
      </c>
      <c r="F57" s="72">
        <f t="shared" si="51"/>
        <v>192</v>
      </c>
      <c r="G57" s="72">
        <f t="shared" si="51"/>
        <v>257</v>
      </c>
      <c r="H57" s="72">
        <f t="shared" si="51"/>
        <v>321</v>
      </c>
      <c r="I57" s="72">
        <f t="shared" si="51"/>
        <v>385</v>
      </c>
      <c r="J57" s="72">
        <f t="shared" si="51"/>
        <v>449</v>
      </c>
      <c r="K57" s="72">
        <f t="shared" si="51"/>
        <v>513</v>
      </c>
      <c r="L57" s="72">
        <f t="shared" si="51"/>
        <v>577</v>
      </c>
      <c r="M57" s="72">
        <f t="shared" si="51"/>
        <v>641</v>
      </c>
      <c r="N57" s="72">
        <f t="shared" si="51"/>
        <v>705</v>
      </c>
      <c r="O57" s="72">
        <f t="shared" si="51"/>
        <v>770</v>
      </c>
      <c r="P57" s="72">
        <f t="shared" si="51"/>
        <v>834</v>
      </c>
      <c r="Q57" s="72">
        <f t="shared" si="51"/>
        <v>898</v>
      </c>
      <c r="R57" s="72">
        <f t="shared" si="51"/>
        <v>963</v>
      </c>
      <c r="S57" s="72">
        <f t="shared" si="51"/>
        <v>1027</v>
      </c>
      <c r="T57" s="72">
        <f t="shared" si="51"/>
        <v>1091</v>
      </c>
      <c r="U57" s="72">
        <f t="shared" si="51"/>
        <v>1155</v>
      </c>
      <c r="V57" s="72">
        <f t="shared" si="51"/>
        <v>1220</v>
      </c>
      <c r="W57" s="72">
        <f t="shared" si="51"/>
        <v>1284</v>
      </c>
      <c r="X57" s="72">
        <f t="shared" si="51"/>
        <v>1348</v>
      </c>
      <c r="Y57" s="72">
        <f t="shared" si="51"/>
        <v>1412</v>
      </c>
      <c r="Z57" s="72">
        <f t="shared" si="51"/>
        <v>1476</v>
      </c>
      <c r="AA57" s="72">
        <f t="shared" si="51"/>
        <v>1540</v>
      </c>
      <c r="AB57" s="72">
        <f t="shared" si="51"/>
        <v>1604</v>
      </c>
      <c r="AC57" s="72">
        <f t="shared" si="51"/>
        <v>1668</v>
      </c>
      <c r="AD57" s="72">
        <f t="shared" si="51"/>
        <v>1733</v>
      </c>
      <c r="AE57" s="72">
        <f t="shared" si="51"/>
        <v>1797</v>
      </c>
      <c r="AF57" s="72">
        <f t="shared" si="51"/>
        <v>1861</v>
      </c>
      <c r="AG57" s="73">
        <f t="shared" si="51"/>
        <v>1925</v>
      </c>
    </row>
    <row r="58" spans="1:33" s="7" customFormat="1" ht="16.05" customHeight="1">
      <c r="A58" s="1"/>
      <c r="B58" s="122">
        <v>28590</v>
      </c>
      <c r="C58" s="74" t="s">
        <v>185</v>
      </c>
      <c r="D58" s="72">
        <f>ROUND($B$58*D$5/30*$C$4,0)</f>
        <v>1</v>
      </c>
      <c r="E58" s="72">
        <f t="shared" ref="E58:AG58" si="52">ROUND($B$58*E$5/30*$C$4,0)</f>
        <v>2</v>
      </c>
      <c r="F58" s="72">
        <f t="shared" si="52"/>
        <v>4</v>
      </c>
      <c r="G58" s="72">
        <f t="shared" si="52"/>
        <v>5</v>
      </c>
      <c r="H58" s="72">
        <f t="shared" si="52"/>
        <v>6</v>
      </c>
      <c r="I58" s="72">
        <f t="shared" si="52"/>
        <v>7</v>
      </c>
      <c r="J58" s="72">
        <f t="shared" si="52"/>
        <v>9</v>
      </c>
      <c r="K58" s="72">
        <f t="shared" si="52"/>
        <v>10</v>
      </c>
      <c r="L58" s="72">
        <f t="shared" si="52"/>
        <v>11</v>
      </c>
      <c r="M58" s="72">
        <f t="shared" si="52"/>
        <v>12</v>
      </c>
      <c r="N58" s="72">
        <f t="shared" si="52"/>
        <v>14</v>
      </c>
      <c r="O58" s="72">
        <f t="shared" si="52"/>
        <v>15</v>
      </c>
      <c r="P58" s="72">
        <f t="shared" si="52"/>
        <v>16</v>
      </c>
      <c r="Q58" s="72">
        <f t="shared" si="52"/>
        <v>17</v>
      </c>
      <c r="R58" s="72">
        <f t="shared" si="52"/>
        <v>19</v>
      </c>
      <c r="S58" s="72">
        <f t="shared" si="52"/>
        <v>20</v>
      </c>
      <c r="T58" s="72">
        <f t="shared" si="52"/>
        <v>21</v>
      </c>
      <c r="U58" s="72">
        <f t="shared" si="52"/>
        <v>22</v>
      </c>
      <c r="V58" s="72">
        <f t="shared" si="52"/>
        <v>24</v>
      </c>
      <c r="W58" s="72">
        <f t="shared" si="52"/>
        <v>25</v>
      </c>
      <c r="X58" s="72">
        <f t="shared" si="52"/>
        <v>26</v>
      </c>
      <c r="Y58" s="72">
        <f t="shared" si="52"/>
        <v>27</v>
      </c>
      <c r="Z58" s="72">
        <f t="shared" si="52"/>
        <v>28</v>
      </c>
      <c r="AA58" s="72">
        <f t="shared" si="52"/>
        <v>30</v>
      </c>
      <c r="AB58" s="72">
        <f t="shared" si="52"/>
        <v>31</v>
      </c>
      <c r="AC58" s="72">
        <f t="shared" si="52"/>
        <v>32</v>
      </c>
      <c r="AD58" s="72">
        <f t="shared" si="52"/>
        <v>33</v>
      </c>
      <c r="AE58" s="72">
        <f t="shared" si="52"/>
        <v>35</v>
      </c>
      <c r="AF58" s="72">
        <f t="shared" si="52"/>
        <v>36</v>
      </c>
      <c r="AG58" s="73">
        <f t="shared" si="52"/>
        <v>37</v>
      </c>
    </row>
    <row r="59" spans="1:33" s="6" customFormat="1" ht="16.05" customHeight="1">
      <c r="A59" s="1"/>
      <c r="B59" s="122"/>
      <c r="C59" s="75" t="s">
        <v>186</v>
      </c>
      <c r="D59" s="76">
        <f t="shared" ref="D59:AG59" si="53">D57+D58</f>
        <v>65</v>
      </c>
      <c r="E59" s="76">
        <f t="shared" si="53"/>
        <v>130</v>
      </c>
      <c r="F59" s="76">
        <f t="shared" si="53"/>
        <v>196</v>
      </c>
      <c r="G59" s="76">
        <f t="shared" si="53"/>
        <v>262</v>
      </c>
      <c r="H59" s="76">
        <f t="shared" si="53"/>
        <v>327</v>
      </c>
      <c r="I59" s="76">
        <f t="shared" si="53"/>
        <v>392</v>
      </c>
      <c r="J59" s="76">
        <f t="shared" si="53"/>
        <v>458</v>
      </c>
      <c r="K59" s="76">
        <f t="shared" si="53"/>
        <v>523</v>
      </c>
      <c r="L59" s="76">
        <f t="shared" si="53"/>
        <v>588</v>
      </c>
      <c r="M59" s="76">
        <f t="shared" si="53"/>
        <v>653</v>
      </c>
      <c r="N59" s="76">
        <f t="shared" si="53"/>
        <v>719</v>
      </c>
      <c r="O59" s="76">
        <f t="shared" si="53"/>
        <v>785</v>
      </c>
      <c r="P59" s="76">
        <f t="shared" si="53"/>
        <v>850</v>
      </c>
      <c r="Q59" s="76">
        <f t="shared" si="53"/>
        <v>915</v>
      </c>
      <c r="R59" s="76">
        <f t="shared" si="53"/>
        <v>982</v>
      </c>
      <c r="S59" s="76">
        <f t="shared" si="53"/>
        <v>1047</v>
      </c>
      <c r="T59" s="76">
        <f t="shared" si="53"/>
        <v>1112</v>
      </c>
      <c r="U59" s="76">
        <f t="shared" si="53"/>
        <v>1177</v>
      </c>
      <c r="V59" s="76">
        <f t="shared" si="53"/>
        <v>1244</v>
      </c>
      <c r="W59" s="76">
        <f t="shared" si="53"/>
        <v>1309</v>
      </c>
      <c r="X59" s="76">
        <f t="shared" si="53"/>
        <v>1374</v>
      </c>
      <c r="Y59" s="76">
        <f t="shared" si="53"/>
        <v>1439</v>
      </c>
      <c r="Z59" s="76">
        <f t="shared" si="53"/>
        <v>1504</v>
      </c>
      <c r="AA59" s="76">
        <f t="shared" si="53"/>
        <v>1570</v>
      </c>
      <c r="AB59" s="76">
        <f t="shared" si="53"/>
        <v>1635</v>
      </c>
      <c r="AC59" s="76">
        <f t="shared" si="53"/>
        <v>1700</v>
      </c>
      <c r="AD59" s="76">
        <f t="shared" si="53"/>
        <v>1766</v>
      </c>
      <c r="AE59" s="76">
        <f t="shared" si="53"/>
        <v>1832</v>
      </c>
      <c r="AF59" s="76">
        <f t="shared" si="53"/>
        <v>1897</v>
      </c>
      <c r="AG59" s="77">
        <f t="shared" si="53"/>
        <v>1962</v>
      </c>
    </row>
    <row r="60" spans="1:33" s="6" customFormat="1" ht="16.05" customHeight="1" thickBot="1">
      <c r="A60" s="1"/>
      <c r="B60" s="123"/>
      <c r="C60" s="78" t="s">
        <v>187</v>
      </c>
      <c r="D60" s="79">
        <f t="shared" ref="D60:AG60" si="54">ROUND($B$56*D$5/30*6/100,0)</f>
        <v>44</v>
      </c>
      <c r="E60" s="79">
        <f t="shared" si="54"/>
        <v>88</v>
      </c>
      <c r="F60" s="79">
        <f t="shared" si="54"/>
        <v>132</v>
      </c>
      <c r="G60" s="79">
        <f t="shared" si="54"/>
        <v>176</v>
      </c>
      <c r="H60" s="79">
        <f t="shared" si="54"/>
        <v>220</v>
      </c>
      <c r="I60" s="79">
        <f t="shared" si="54"/>
        <v>264</v>
      </c>
      <c r="J60" s="79">
        <f t="shared" si="54"/>
        <v>308</v>
      </c>
      <c r="K60" s="79">
        <f t="shared" si="54"/>
        <v>352</v>
      </c>
      <c r="L60" s="79">
        <f t="shared" si="54"/>
        <v>396</v>
      </c>
      <c r="M60" s="79">
        <f t="shared" si="54"/>
        <v>440</v>
      </c>
      <c r="N60" s="79">
        <f t="shared" si="54"/>
        <v>484</v>
      </c>
      <c r="O60" s="79">
        <f t="shared" si="54"/>
        <v>528</v>
      </c>
      <c r="P60" s="79">
        <f t="shared" si="54"/>
        <v>572</v>
      </c>
      <c r="Q60" s="79">
        <f t="shared" si="54"/>
        <v>616</v>
      </c>
      <c r="R60" s="79">
        <f t="shared" si="54"/>
        <v>660</v>
      </c>
      <c r="S60" s="79">
        <f t="shared" si="54"/>
        <v>704</v>
      </c>
      <c r="T60" s="79">
        <f t="shared" si="54"/>
        <v>748</v>
      </c>
      <c r="U60" s="79">
        <f t="shared" si="54"/>
        <v>792</v>
      </c>
      <c r="V60" s="79">
        <f t="shared" si="54"/>
        <v>836</v>
      </c>
      <c r="W60" s="79">
        <f t="shared" si="54"/>
        <v>880</v>
      </c>
      <c r="X60" s="79">
        <f t="shared" si="54"/>
        <v>924</v>
      </c>
      <c r="Y60" s="79">
        <f t="shared" si="54"/>
        <v>968</v>
      </c>
      <c r="Z60" s="79">
        <f t="shared" si="54"/>
        <v>1012</v>
      </c>
      <c r="AA60" s="79">
        <f t="shared" si="54"/>
        <v>1056</v>
      </c>
      <c r="AB60" s="79">
        <f t="shared" si="54"/>
        <v>1100</v>
      </c>
      <c r="AC60" s="79">
        <f t="shared" si="54"/>
        <v>1144</v>
      </c>
      <c r="AD60" s="79">
        <f t="shared" si="54"/>
        <v>1188</v>
      </c>
      <c r="AE60" s="79">
        <f t="shared" si="54"/>
        <v>1232</v>
      </c>
      <c r="AF60" s="79">
        <f t="shared" si="54"/>
        <v>1276</v>
      </c>
      <c r="AG60" s="80">
        <f t="shared" si="54"/>
        <v>1320</v>
      </c>
    </row>
    <row r="61" spans="1:33" s="6" customFormat="1" ht="16.05" customHeight="1">
      <c r="A61" s="1"/>
      <c r="B61" s="120">
        <v>23100</v>
      </c>
      <c r="C61" s="68" t="s">
        <v>183</v>
      </c>
      <c r="D61" s="69">
        <f t="shared" ref="D61:AG61" si="55">ROUND($B$61*D$5/30*$C$2*$D$2,0)+ROUND($B$61*D$5/30*$C$3*$D$2,0)</f>
        <v>20</v>
      </c>
      <c r="E61" s="69">
        <f t="shared" si="55"/>
        <v>38</v>
      </c>
      <c r="F61" s="69">
        <f t="shared" si="55"/>
        <v>58</v>
      </c>
      <c r="G61" s="69">
        <f t="shared" si="55"/>
        <v>77</v>
      </c>
      <c r="H61" s="69">
        <f t="shared" si="55"/>
        <v>97</v>
      </c>
      <c r="I61" s="69">
        <f t="shared" si="55"/>
        <v>115</v>
      </c>
      <c r="J61" s="69">
        <f t="shared" si="55"/>
        <v>135</v>
      </c>
      <c r="K61" s="69">
        <f t="shared" si="55"/>
        <v>154</v>
      </c>
      <c r="L61" s="69">
        <f t="shared" si="55"/>
        <v>173</v>
      </c>
      <c r="M61" s="69">
        <f t="shared" si="55"/>
        <v>192</v>
      </c>
      <c r="N61" s="69">
        <f t="shared" si="55"/>
        <v>212</v>
      </c>
      <c r="O61" s="69">
        <f t="shared" si="55"/>
        <v>231</v>
      </c>
      <c r="P61" s="69">
        <f t="shared" si="55"/>
        <v>250</v>
      </c>
      <c r="Q61" s="69">
        <f t="shared" si="55"/>
        <v>270</v>
      </c>
      <c r="R61" s="69">
        <f t="shared" si="55"/>
        <v>289</v>
      </c>
      <c r="S61" s="69">
        <f t="shared" si="55"/>
        <v>308</v>
      </c>
      <c r="T61" s="69">
        <f t="shared" si="55"/>
        <v>327</v>
      </c>
      <c r="U61" s="69">
        <f t="shared" si="55"/>
        <v>347</v>
      </c>
      <c r="V61" s="69">
        <f t="shared" si="55"/>
        <v>365</v>
      </c>
      <c r="W61" s="69">
        <f t="shared" si="55"/>
        <v>385</v>
      </c>
      <c r="X61" s="69">
        <f t="shared" si="55"/>
        <v>404</v>
      </c>
      <c r="Y61" s="69">
        <f t="shared" si="55"/>
        <v>424</v>
      </c>
      <c r="Z61" s="69">
        <f t="shared" si="55"/>
        <v>442</v>
      </c>
      <c r="AA61" s="69">
        <f t="shared" si="55"/>
        <v>462</v>
      </c>
      <c r="AB61" s="69">
        <f t="shared" si="55"/>
        <v>482</v>
      </c>
      <c r="AC61" s="69">
        <f t="shared" si="55"/>
        <v>500</v>
      </c>
      <c r="AD61" s="69">
        <f t="shared" si="55"/>
        <v>520</v>
      </c>
      <c r="AE61" s="69">
        <f t="shared" si="55"/>
        <v>539</v>
      </c>
      <c r="AF61" s="69">
        <f t="shared" si="55"/>
        <v>559</v>
      </c>
      <c r="AG61" s="70">
        <f t="shared" si="55"/>
        <v>577</v>
      </c>
    </row>
    <row r="62" spans="1:33" ht="16.05" customHeight="1">
      <c r="B62" s="121"/>
      <c r="C62" s="71" t="s">
        <v>184</v>
      </c>
      <c r="D62" s="72">
        <f t="shared" ref="D62:AG62" si="56">ROUND($B$61*D$5/30*$C$2*$E$2,0)+ROUND($B$61*D$5/30*$C$3*$E$2,0)</f>
        <v>67</v>
      </c>
      <c r="E62" s="72">
        <f t="shared" si="56"/>
        <v>135</v>
      </c>
      <c r="F62" s="72">
        <f t="shared" si="56"/>
        <v>202</v>
      </c>
      <c r="G62" s="72">
        <f t="shared" si="56"/>
        <v>270</v>
      </c>
      <c r="H62" s="72">
        <f t="shared" si="56"/>
        <v>337</v>
      </c>
      <c r="I62" s="72">
        <f t="shared" si="56"/>
        <v>404</v>
      </c>
      <c r="J62" s="72">
        <f t="shared" si="56"/>
        <v>472</v>
      </c>
      <c r="K62" s="72">
        <f t="shared" si="56"/>
        <v>539</v>
      </c>
      <c r="L62" s="72">
        <f t="shared" si="56"/>
        <v>607</v>
      </c>
      <c r="M62" s="72">
        <f t="shared" si="56"/>
        <v>674</v>
      </c>
      <c r="N62" s="72">
        <f t="shared" si="56"/>
        <v>741</v>
      </c>
      <c r="O62" s="72">
        <f t="shared" si="56"/>
        <v>809</v>
      </c>
      <c r="P62" s="72">
        <f t="shared" si="56"/>
        <v>876</v>
      </c>
      <c r="Q62" s="72">
        <f t="shared" si="56"/>
        <v>943</v>
      </c>
      <c r="R62" s="72">
        <f t="shared" si="56"/>
        <v>1011</v>
      </c>
      <c r="S62" s="72">
        <f t="shared" si="56"/>
        <v>1078</v>
      </c>
      <c r="T62" s="72">
        <f t="shared" si="56"/>
        <v>1146</v>
      </c>
      <c r="U62" s="72">
        <f t="shared" si="56"/>
        <v>1213</v>
      </c>
      <c r="V62" s="72">
        <f t="shared" si="56"/>
        <v>1280</v>
      </c>
      <c r="W62" s="72">
        <f t="shared" si="56"/>
        <v>1348</v>
      </c>
      <c r="X62" s="72">
        <f t="shared" si="56"/>
        <v>1415</v>
      </c>
      <c r="Y62" s="72">
        <f t="shared" si="56"/>
        <v>1483</v>
      </c>
      <c r="Z62" s="72">
        <f t="shared" si="56"/>
        <v>1550</v>
      </c>
      <c r="AA62" s="72">
        <f t="shared" si="56"/>
        <v>1617</v>
      </c>
      <c r="AB62" s="72">
        <f t="shared" si="56"/>
        <v>1685</v>
      </c>
      <c r="AC62" s="72">
        <f t="shared" si="56"/>
        <v>1752</v>
      </c>
      <c r="AD62" s="72">
        <f t="shared" si="56"/>
        <v>1820</v>
      </c>
      <c r="AE62" s="72">
        <f t="shared" si="56"/>
        <v>1887</v>
      </c>
      <c r="AF62" s="72">
        <f t="shared" si="56"/>
        <v>1954</v>
      </c>
      <c r="AG62" s="73">
        <f t="shared" si="56"/>
        <v>2022</v>
      </c>
    </row>
    <row r="63" spans="1:33" s="7" customFormat="1" ht="16.05" customHeight="1">
      <c r="A63" s="1"/>
      <c r="B63" s="122">
        <v>28590</v>
      </c>
      <c r="C63" s="74" t="s">
        <v>185</v>
      </c>
      <c r="D63" s="72">
        <f>ROUND($B$63*D$5/30*$C$4,0)</f>
        <v>1</v>
      </c>
      <c r="E63" s="72">
        <f t="shared" ref="E63:AG63" si="57">ROUND($B$63*E$5/30*$C$4,0)</f>
        <v>2</v>
      </c>
      <c r="F63" s="72">
        <f t="shared" si="57"/>
        <v>4</v>
      </c>
      <c r="G63" s="72">
        <f t="shared" si="57"/>
        <v>5</v>
      </c>
      <c r="H63" s="72">
        <f t="shared" si="57"/>
        <v>6</v>
      </c>
      <c r="I63" s="72">
        <f t="shared" si="57"/>
        <v>7</v>
      </c>
      <c r="J63" s="72">
        <f t="shared" si="57"/>
        <v>9</v>
      </c>
      <c r="K63" s="72">
        <f t="shared" si="57"/>
        <v>10</v>
      </c>
      <c r="L63" s="72">
        <f t="shared" si="57"/>
        <v>11</v>
      </c>
      <c r="M63" s="72">
        <f t="shared" si="57"/>
        <v>12</v>
      </c>
      <c r="N63" s="72">
        <f t="shared" si="57"/>
        <v>14</v>
      </c>
      <c r="O63" s="72">
        <f t="shared" si="57"/>
        <v>15</v>
      </c>
      <c r="P63" s="72">
        <f t="shared" si="57"/>
        <v>16</v>
      </c>
      <c r="Q63" s="72">
        <f t="shared" si="57"/>
        <v>17</v>
      </c>
      <c r="R63" s="72">
        <f t="shared" si="57"/>
        <v>19</v>
      </c>
      <c r="S63" s="72">
        <f t="shared" si="57"/>
        <v>20</v>
      </c>
      <c r="T63" s="72">
        <f t="shared" si="57"/>
        <v>21</v>
      </c>
      <c r="U63" s="72">
        <f t="shared" si="57"/>
        <v>22</v>
      </c>
      <c r="V63" s="72">
        <f t="shared" si="57"/>
        <v>24</v>
      </c>
      <c r="W63" s="72">
        <f t="shared" si="57"/>
        <v>25</v>
      </c>
      <c r="X63" s="72">
        <f t="shared" si="57"/>
        <v>26</v>
      </c>
      <c r="Y63" s="72">
        <f t="shared" si="57"/>
        <v>27</v>
      </c>
      <c r="Z63" s="72">
        <f t="shared" si="57"/>
        <v>28</v>
      </c>
      <c r="AA63" s="72">
        <f t="shared" si="57"/>
        <v>30</v>
      </c>
      <c r="AB63" s="72">
        <f t="shared" si="57"/>
        <v>31</v>
      </c>
      <c r="AC63" s="72">
        <f t="shared" si="57"/>
        <v>32</v>
      </c>
      <c r="AD63" s="72">
        <f t="shared" si="57"/>
        <v>33</v>
      </c>
      <c r="AE63" s="72">
        <f t="shared" si="57"/>
        <v>35</v>
      </c>
      <c r="AF63" s="72">
        <f t="shared" si="57"/>
        <v>36</v>
      </c>
      <c r="AG63" s="73">
        <f t="shared" si="57"/>
        <v>37</v>
      </c>
    </row>
    <row r="64" spans="1:33" s="6" customFormat="1" ht="16.05" customHeight="1">
      <c r="A64" s="1"/>
      <c r="B64" s="122"/>
      <c r="C64" s="75" t="s">
        <v>186</v>
      </c>
      <c r="D64" s="76">
        <f t="shared" ref="D64:AG64" si="58">D62+D63</f>
        <v>68</v>
      </c>
      <c r="E64" s="76">
        <f t="shared" si="58"/>
        <v>137</v>
      </c>
      <c r="F64" s="76">
        <f t="shared" si="58"/>
        <v>206</v>
      </c>
      <c r="G64" s="76">
        <f t="shared" si="58"/>
        <v>275</v>
      </c>
      <c r="H64" s="76">
        <f t="shared" si="58"/>
        <v>343</v>
      </c>
      <c r="I64" s="76">
        <f t="shared" si="58"/>
        <v>411</v>
      </c>
      <c r="J64" s="76">
        <f t="shared" si="58"/>
        <v>481</v>
      </c>
      <c r="K64" s="76">
        <f t="shared" si="58"/>
        <v>549</v>
      </c>
      <c r="L64" s="76">
        <f t="shared" si="58"/>
        <v>618</v>
      </c>
      <c r="M64" s="76">
        <f t="shared" si="58"/>
        <v>686</v>
      </c>
      <c r="N64" s="76">
        <f t="shared" si="58"/>
        <v>755</v>
      </c>
      <c r="O64" s="76">
        <f t="shared" si="58"/>
        <v>824</v>
      </c>
      <c r="P64" s="76">
        <f t="shared" si="58"/>
        <v>892</v>
      </c>
      <c r="Q64" s="76">
        <f t="shared" si="58"/>
        <v>960</v>
      </c>
      <c r="R64" s="76">
        <f t="shared" si="58"/>
        <v>1030</v>
      </c>
      <c r="S64" s="76">
        <f t="shared" si="58"/>
        <v>1098</v>
      </c>
      <c r="T64" s="76">
        <f t="shared" si="58"/>
        <v>1167</v>
      </c>
      <c r="U64" s="76">
        <f t="shared" si="58"/>
        <v>1235</v>
      </c>
      <c r="V64" s="76">
        <f t="shared" si="58"/>
        <v>1304</v>
      </c>
      <c r="W64" s="76">
        <f t="shared" si="58"/>
        <v>1373</v>
      </c>
      <c r="X64" s="76">
        <f t="shared" si="58"/>
        <v>1441</v>
      </c>
      <c r="Y64" s="76">
        <f t="shared" si="58"/>
        <v>1510</v>
      </c>
      <c r="Z64" s="76">
        <f t="shared" si="58"/>
        <v>1578</v>
      </c>
      <c r="AA64" s="76">
        <f t="shared" si="58"/>
        <v>1647</v>
      </c>
      <c r="AB64" s="76">
        <f t="shared" si="58"/>
        <v>1716</v>
      </c>
      <c r="AC64" s="76">
        <f t="shared" si="58"/>
        <v>1784</v>
      </c>
      <c r="AD64" s="76">
        <f t="shared" si="58"/>
        <v>1853</v>
      </c>
      <c r="AE64" s="76">
        <f t="shared" si="58"/>
        <v>1922</v>
      </c>
      <c r="AF64" s="76">
        <f t="shared" si="58"/>
        <v>1990</v>
      </c>
      <c r="AG64" s="77">
        <f t="shared" si="58"/>
        <v>2059</v>
      </c>
    </row>
    <row r="65" spans="1:33" s="6" customFormat="1" ht="16.05" customHeight="1" thickBot="1">
      <c r="A65" s="1"/>
      <c r="B65" s="123"/>
      <c r="C65" s="78" t="s">
        <v>187</v>
      </c>
      <c r="D65" s="79">
        <f t="shared" ref="D65:AG65" si="59">ROUND($B$61*D$5/30*6/100,0)</f>
        <v>46</v>
      </c>
      <c r="E65" s="79">
        <f t="shared" si="59"/>
        <v>92</v>
      </c>
      <c r="F65" s="79">
        <f t="shared" si="59"/>
        <v>139</v>
      </c>
      <c r="G65" s="79">
        <f t="shared" si="59"/>
        <v>185</v>
      </c>
      <c r="H65" s="79">
        <f t="shared" si="59"/>
        <v>231</v>
      </c>
      <c r="I65" s="79">
        <f t="shared" si="59"/>
        <v>277</v>
      </c>
      <c r="J65" s="79">
        <f t="shared" si="59"/>
        <v>323</v>
      </c>
      <c r="K65" s="79">
        <f t="shared" si="59"/>
        <v>370</v>
      </c>
      <c r="L65" s="79">
        <f t="shared" si="59"/>
        <v>416</v>
      </c>
      <c r="M65" s="79">
        <f t="shared" si="59"/>
        <v>462</v>
      </c>
      <c r="N65" s="79">
        <f t="shared" si="59"/>
        <v>508</v>
      </c>
      <c r="O65" s="79">
        <f t="shared" si="59"/>
        <v>554</v>
      </c>
      <c r="P65" s="79">
        <f t="shared" si="59"/>
        <v>601</v>
      </c>
      <c r="Q65" s="79">
        <f t="shared" si="59"/>
        <v>647</v>
      </c>
      <c r="R65" s="79">
        <f t="shared" si="59"/>
        <v>693</v>
      </c>
      <c r="S65" s="79">
        <f t="shared" si="59"/>
        <v>739</v>
      </c>
      <c r="T65" s="79">
        <f t="shared" si="59"/>
        <v>785</v>
      </c>
      <c r="U65" s="79">
        <f t="shared" si="59"/>
        <v>832</v>
      </c>
      <c r="V65" s="79">
        <f t="shared" si="59"/>
        <v>878</v>
      </c>
      <c r="W65" s="79">
        <f t="shared" si="59"/>
        <v>924</v>
      </c>
      <c r="X65" s="79">
        <f t="shared" si="59"/>
        <v>970</v>
      </c>
      <c r="Y65" s="79">
        <f t="shared" si="59"/>
        <v>1016</v>
      </c>
      <c r="Z65" s="79">
        <f t="shared" si="59"/>
        <v>1063</v>
      </c>
      <c r="AA65" s="79">
        <f t="shared" si="59"/>
        <v>1109</v>
      </c>
      <c r="AB65" s="79">
        <f t="shared" si="59"/>
        <v>1155</v>
      </c>
      <c r="AC65" s="79">
        <f t="shared" si="59"/>
        <v>1201</v>
      </c>
      <c r="AD65" s="79">
        <f t="shared" si="59"/>
        <v>1247</v>
      </c>
      <c r="AE65" s="79">
        <f t="shared" si="59"/>
        <v>1294</v>
      </c>
      <c r="AF65" s="79">
        <f t="shared" si="59"/>
        <v>1340</v>
      </c>
      <c r="AG65" s="80">
        <f t="shared" si="59"/>
        <v>1386</v>
      </c>
    </row>
    <row r="66" spans="1:33" s="6" customFormat="1" ht="16.05" customHeight="1">
      <c r="A66" s="1"/>
      <c r="B66" s="120">
        <v>24000</v>
      </c>
      <c r="C66" s="68" t="s">
        <v>183</v>
      </c>
      <c r="D66" s="69">
        <f t="shared" ref="D66:AG66" si="60">ROUND($B$66*D$5/30*$C$2*$D$2,0)+ROUND($B$66*D$5/30*$C$3*$D$2,0)</f>
        <v>20</v>
      </c>
      <c r="E66" s="69">
        <f t="shared" si="60"/>
        <v>40</v>
      </c>
      <c r="F66" s="69">
        <f t="shared" si="60"/>
        <v>60</v>
      </c>
      <c r="G66" s="69">
        <f t="shared" si="60"/>
        <v>80</v>
      </c>
      <c r="H66" s="69">
        <f t="shared" si="60"/>
        <v>100</v>
      </c>
      <c r="I66" s="69">
        <f t="shared" si="60"/>
        <v>120</v>
      </c>
      <c r="J66" s="69">
        <f t="shared" si="60"/>
        <v>140</v>
      </c>
      <c r="K66" s="69">
        <f t="shared" si="60"/>
        <v>160</v>
      </c>
      <c r="L66" s="69">
        <f t="shared" si="60"/>
        <v>180</v>
      </c>
      <c r="M66" s="69">
        <f t="shared" si="60"/>
        <v>200</v>
      </c>
      <c r="N66" s="69">
        <f t="shared" si="60"/>
        <v>220</v>
      </c>
      <c r="O66" s="69">
        <f t="shared" si="60"/>
        <v>240</v>
      </c>
      <c r="P66" s="69">
        <f t="shared" si="60"/>
        <v>260</v>
      </c>
      <c r="Q66" s="69">
        <f t="shared" si="60"/>
        <v>280</v>
      </c>
      <c r="R66" s="69">
        <f t="shared" si="60"/>
        <v>300</v>
      </c>
      <c r="S66" s="69">
        <f t="shared" si="60"/>
        <v>320</v>
      </c>
      <c r="T66" s="69">
        <f t="shared" si="60"/>
        <v>340</v>
      </c>
      <c r="U66" s="69">
        <f t="shared" si="60"/>
        <v>360</v>
      </c>
      <c r="V66" s="69">
        <f t="shared" si="60"/>
        <v>380</v>
      </c>
      <c r="W66" s="69">
        <f t="shared" si="60"/>
        <v>400</v>
      </c>
      <c r="X66" s="69">
        <f t="shared" si="60"/>
        <v>420</v>
      </c>
      <c r="Y66" s="69">
        <f t="shared" si="60"/>
        <v>440</v>
      </c>
      <c r="Z66" s="69">
        <f t="shared" si="60"/>
        <v>460</v>
      </c>
      <c r="AA66" s="69">
        <f t="shared" si="60"/>
        <v>480</v>
      </c>
      <c r="AB66" s="69">
        <f t="shared" si="60"/>
        <v>500</v>
      </c>
      <c r="AC66" s="69">
        <f t="shared" si="60"/>
        <v>520</v>
      </c>
      <c r="AD66" s="69">
        <f t="shared" si="60"/>
        <v>540</v>
      </c>
      <c r="AE66" s="69">
        <f t="shared" si="60"/>
        <v>560</v>
      </c>
      <c r="AF66" s="69">
        <f t="shared" si="60"/>
        <v>580</v>
      </c>
      <c r="AG66" s="70">
        <f t="shared" si="60"/>
        <v>600</v>
      </c>
    </row>
    <row r="67" spans="1:33" ht="16.05" customHeight="1">
      <c r="B67" s="121"/>
      <c r="C67" s="71" t="s">
        <v>184</v>
      </c>
      <c r="D67" s="72">
        <f t="shared" ref="D67:AG67" si="61">ROUND($B$66*D$5/30*$C$2*$E$2,0)+ROUND($B$66*D$5/30*$C$3*$E$2,0)</f>
        <v>70</v>
      </c>
      <c r="E67" s="72">
        <f t="shared" si="61"/>
        <v>140</v>
      </c>
      <c r="F67" s="72">
        <f t="shared" si="61"/>
        <v>210</v>
      </c>
      <c r="G67" s="72">
        <f t="shared" si="61"/>
        <v>280</v>
      </c>
      <c r="H67" s="72">
        <f t="shared" si="61"/>
        <v>350</v>
      </c>
      <c r="I67" s="72">
        <f t="shared" si="61"/>
        <v>420</v>
      </c>
      <c r="J67" s="72">
        <f t="shared" si="61"/>
        <v>490</v>
      </c>
      <c r="K67" s="72">
        <f t="shared" si="61"/>
        <v>560</v>
      </c>
      <c r="L67" s="72">
        <f t="shared" si="61"/>
        <v>630</v>
      </c>
      <c r="M67" s="72">
        <f t="shared" si="61"/>
        <v>700</v>
      </c>
      <c r="N67" s="72">
        <f t="shared" si="61"/>
        <v>770</v>
      </c>
      <c r="O67" s="72">
        <f t="shared" si="61"/>
        <v>840</v>
      </c>
      <c r="P67" s="72">
        <f t="shared" si="61"/>
        <v>910</v>
      </c>
      <c r="Q67" s="72">
        <f t="shared" si="61"/>
        <v>980</v>
      </c>
      <c r="R67" s="72">
        <f t="shared" si="61"/>
        <v>1050</v>
      </c>
      <c r="S67" s="72">
        <f t="shared" si="61"/>
        <v>1120</v>
      </c>
      <c r="T67" s="72">
        <f t="shared" si="61"/>
        <v>1190</v>
      </c>
      <c r="U67" s="72">
        <f t="shared" si="61"/>
        <v>1260</v>
      </c>
      <c r="V67" s="72">
        <f t="shared" si="61"/>
        <v>1330</v>
      </c>
      <c r="W67" s="72">
        <f t="shared" si="61"/>
        <v>1400</v>
      </c>
      <c r="X67" s="72">
        <f t="shared" si="61"/>
        <v>1470</v>
      </c>
      <c r="Y67" s="72">
        <f t="shared" si="61"/>
        <v>1540</v>
      </c>
      <c r="Z67" s="72">
        <f t="shared" si="61"/>
        <v>1610</v>
      </c>
      <c r="AA67" s="72">
        <f t="shared" si="61"/>
        <v>1680</v>
      </c>
      <c r="AB67" s="72">
        <f t="shared" si="61"/>
        <v>1750</v>
      </c>
      <c r="AC67" s="72">
        <f t="shared" si="61"/>
        <v>1820</v>
      </c>
      <c r="AD67" s="72">
        <f t="shared" si="61"/>
        <v>1890</v>
      </c>
      <c r="AE67" s="72">
        <f t="shared" si="61"/>
        <v>1960</v>
      </c>
      <c r="AF67" s="72">
        <f t="shared" si="61"/>
        <v>2030</v>
      </c>
      <c r="AG67" s="73">
        <f t="shared" si="61"/>
        <v>2100</v>
      </c>
    </row>
    <row r="68" spans="1:33" s="7" customFormat="1" ht="16.05" customHeight="1">
      <c r="A68" s="1"/>
      <c r="B68" s="122">
        <v>28590</v>
      </c>
      <c r="C68" s="74" t="s">
        <v>185</v>
      </c>
      <c r="D68" s="72">
        <f>ROUND($B$68*D$5/30*$C$4,0)</f>
        <v>1</v>
      </c>
      <c r="E68" s="72">
        <f t="shared" ref="E68:AG68" si="62">ROUND($B$68*E$5/30*$C$4,0)</f>
        <v>2</v>
      </c>
      <c r="F68" s="72">
        <f t="shared" si="62"/>
        <v>4</v>
      </c>
      <c r="G68" s="72">
        <f t="shared" si="62"/>
        <v>5</v>
      </c>
      <c r="H68" s="72">
        <f t="shared" si="62"/>
        <v>6</v>
      </c>
      <c r="I68" s="72">
        <f t="shared" si="62"/>
        <v>7</v>
      </c>
      <c r="J68" s="72">
        <f t="shared" si="62"/>
        <v>9</v>
      </c>
      <c r="K68" s="72">
        <f t="shared" si="62"/>
        <v>10</v>
      </c>
      <c r="L68" s="72">
        <f t="shared" si="62"/>
        <v>11</v>
      </c>
      <c r="M68" s="72">
        <f t="shared" si="62"/>
        <v>12</v>
      </c>
      <c r="N68" s="72">
        <f>ROUND($B$68*N$5/30*$C$4,0)</f>
        <v>14</v>
      </c>
      <c r="O68" s="72">
        <f t="shared" si="62"/>
        <v>15</v>
      </c>
      <c r="P68" s="72">
        <f t="shared" si="62"/>
        <v>16</v>
      </c>
      <c r="Q68" s="72">
        <f t="shared" si="62"/>
        <v>17</v>
      </c>
      <c r="R68" s="72">
        <f t="shared" si="62"/>
        <v>19</v>
      </c>
      <c r="S68" s="72">
        <f t="shared" si="62"/>
        <v>20</v>
      </c>
      <c r="T68" s="72">
        <f t="shared" si="62"/>
        <v>21</v>
      </c>
      <c r="U68" s="72">
        <f t="shared" si="62"/>
        <v>22</v>
      </c>
      <c r="V68" s="72">
        <f t="shared" si="62"/>
        <v>24</v>
      </c>
      <c r="W68" s="72">
        <f t="shared" si="62"/>
        <v>25</v>
      </c>
      <c r="X68" s="72">
        <f t="shared" si="62"/>
        <v>26</v>
      </c>
      <c r="Y68" s="72">
        <f t="shared" si="62"/>
        <v>27</v>
      </c>
      <c r="Z68" s="72">
        <f t="shared" si="62"/>
        <v>28</v>
      </c>
      <c r="AA68" s="72">
        <f t="shared" si="62"/>
        <v>30</v>
      </c>
      <c r="AB68" s="72">
        <f t="shared" si="62"/>
        <v>31</v>
      </c>
      <c r="AC68" s="72">
        <f t="shared" si="62"/>
        <v>32</v>
      </c>
      <c r="AD68" s="72">
        <f t="shared" si="62"/>
        <v>33</v>
      </c>
      <c r="AE68" s="72">
        <f t="shared" si="62"/>
        <v>35</v>
      </c>
      <c r="AF68" s="72">
        <f t="shared" si="62"/>
        <v>36</v>
      </c>
      <c r="AG68" s="73">
        <f t="shared" si="62"/>
        <v>37</v>
      </c>
    </row>
    <row r="69" spans="1:33" s="6" customFormat="1" ht="16.05" customHeight="1">
      <c r="A69" s="1"/>
      <c r="B69" s="122"/>
      <c r="C69" s="75" t="s">
        <v>186</v>
      </c>
      <c r="D69" s="76">
        <f t="shared" ref="D69:AG69" si="63">D67+D68</f>
        <v>71</v>
      </c>
      <c r="E69" s="76">
        <f t="shared" si="63"/>
        <v>142</v>
      </c>
      <c r="F69" s="76">
        <f t="shared" si="63"/>
        <v>214</v>
      </c>
      <c r="G69" s="76">
        <f t="shared" si="63"/>
        <v>285</v>
      </c>
      <c r="H69" s="76">
        <f t="shared" si="63"/>
        <v>356</v>
      </c>
      <c r="I69" s="76">
        <f t="shared" si="63"/>
        <v>427</v>
      </c>
      <c r="J69" s="76">
        <f t="shared" si="63"/>
        <v>499</v>
      </c>
      <c r="K69" s="76">
        <f t="shared" si="63"/>
        <v>570</v>
      </c>
      <c r="L69" s="76">
        <f t="shared" si="63"/>
        <v>641</v>
      </c>
      <c r="M69" s="76">
        <f t="shared" si="63"/>
        <v>712</v>
      </c>
      <c r="N69" s="76">
        <f t="shared" si="63"/>
        <v>784</v>
      </c>
      <c r="O69" s="76">
        <f t="shared" si="63"/>
        <v>855</v>
      </c>
      <c r="P69" s="76">
        <f t="shared" si="63"/>
        <v>926</v>
      </c>
      <c r="Q69" s="76">
        <f t="shared" si="63"/>
        <v>997</v>
      </c>
      <c r="R69" s="76">
        <f t="shared" si="63"/>
        <v>1069</v>
      </c>
      <c r="S69" s="76">
        <f t="shared" si="63"/>
        <v>1140</v>
      </c>
      <c r="T69" s="76">
        <f t="shared" si="63"/>
        <v>1211</v>
      </c>
      <c r="U69" s="76">
        <f t="shared" si="63"/>
        <v>1282</v>
      </c>
      <c r="V69" s="76">
        <f t="shared" si="63"/>
        <v>1354</v>
      </c>
      <c r="W69" s="76">
        <f t="shared" si="63"/>
        <v>1425</v>
      </c>
      <c r="X69" s="76">
        <f t="shared" si="63"/>
        <v>1496</v>
      </c>
      <c r="Y69" s="76">
        <f t="shared" si="63"/>
        <v>1567</v>
      </c>
      <c r="Z69" s="76">
        <f t="shared" si="63"/>
        <v>1638</v>
      </c>
      <c r="AA69" s="76">
        <f t="shared" si="63"/>
        <v>1710</v>
      </c>
      <c r="AB69" s="76">
        <f t="shared" si="63"/>
        <v>1781</v>
      </c>
      <c r="AC69" s="76">
        <f t="shared" si="63"/>
        <v>1852</v>
      </c>
      <c r="AD69" s="76">
        <f t="shared" si="63"/>
        <v>1923</v>
      </c>
      <c r="AE69" s="76">
        <f t="shared" si="63"/>
        <v>1995</v>
      </c>
      <c r="AF69" s="76">
        <f t="shared" si="63"/>
        <v>2066</v>
      </c>
      <c r="AG69" s="77">
        <f t="shared" si="63"/>
        <v>2137</v>
      </c>
    </row>
    <row r="70" spans="1:33" s="6" customFormat="1" ht="16.05" customHeight="1" thickBot="1">
      <c r="A70" s="1"/>
      <c r="B70" s="123"/>
      <c r="C70" s="78" t="s">
        <v>187</v>
      </c>
      <c r="D70" s="79">
        <f t="shared" ref="D70:AG70" si="64">ROUND($B$66*D$5/30*6/100,0)</f>
        <v>48</v>
      </c>
      <c r="E70" s="79">
        <f t="shared" si="64"/>
        <v>96</v>
      </c>
      <c r="F70" s="79">
        <f t="shared" si="64"/>
        <v>144</v>
      </c>
      <c r="G70" s="79">
        <f t="shared" si="64"/>
        <v>192</v>
      </c>
      <c r="H70" s="79">
        <f t="shared" si="64"/>
        <v>240</v>
      </c>
      <c r="I70" s="79">
        <f t="shared" si="64"/>
        <v>288</v>
      </c>
      <c r="J70" s="79">
        <f t="shared" si="64"/>
        <v>336</v>
      </c>
      <c r="K70" s="79">
        <f t="shared" si="64"/>
        <v>384</v>
      </c>
      <c r="L70" s="79">
        <f t="shared" si="64"/>
        <v>432</v>
      </c>
      <c r="M70" s="79">
        <f t="shared" si="64"/>
        <v>480</v>
      </c>
      <c r="N70" s="79">
        <f t="shared" si="64"/>
        <v>528</v>
      </c>
      <c r="O70" s="79">
        <f t="shared" si="64"/>
        <v>576</v>
      </c>
      <c r="P70" s="79">
        <f t="shared" si="64"/>
        <v>624</v>
      </c>
      <c r="Q70" s="79">
        <f t="shared" si="64"/>
        <v>672</v>
      </c>
      <c r="R70" s="79">
        <f t="shared" si="64"/>
        <v>720</v>
      </c>
      <c r="S70" s="79">
        <f t="shared" si="64"/>
        <v>768</v>
      </c>
      <c r="T70" s="79">
        <f t="shared" si="64"/>
        <v>816</v>
      </c>
      <c r="U70" s="79">
        <f t="shared" si="64"/>
        <v>864</v>
      </c>
      <c r="V70" s="79">
        <f t="shared" si="64"/>
        <v>912</v>
      </c>
      <c r="W70" s="79">
        <f t="shared" si="64"/>
        <v>960</v>
      </c>
      <c r="X70" s="79">
        <f t="shared" si="64"/>
        <v>1008</v>
      </c>
      <c r="Y70" s="79">
        <f t="shared" si="64"/>
        <v>1056</v>
      </c>
      <c r="Z70" s="79">
        <f t="shared" si="64"/>
        <v>1104</v>
      </c>
      <c r="AA70" s="79">
        <f t="shared" si="64"/>
        <v>1152</v>
      </c>
      <c r="AB70" s="79">
        <f t="shared" si="64"/>
        <v>1200</v>
      </c>
      <c r="AC70" s="79">
        <f t="shared" si="64"/>
        <v>1248</v>
      </c>
      <c r="AD70" s="79">
        <f t="shared" si="64"/>
        <v>1296</v>
      </c>
      <c r="AE70" s="79">
        <f t="shared" si="64"/>
        <v>1344</v>
      </c>
      <c r="AF70" s="79">
        <f t="shared" si="64"/>
        <v>1392</v>
      </c>
      <c r="AG70" s="80">
        <f t="shared" si="64"/>
        <v>1440</v>
      </c>
    </row>
    <row r="71" spans="1:33" s="6" customFormat="1" ht="16.05" customHeight="1">
      <c r="A71" s="1"/>
      <c r="B71" s="120">
        <v>25250</v>
      </c>
      <c r="C71" s="68" t="s">
        <v>183</v>
      </c>
      <c r="D71" s="69">
        <f t="shared" ref="D71:AG71" si="65">ROUND($B$71*D$5/30*$C$2*$D$2,0)+ROUND($B$71*D$5/30*$C$3*$D$2,0)</f>
        <v>21</v>
      </c>
      <c r="E71" s="69">
        <f t="shared" si="65"/>
        <v>42</v>
      </c>
      <c r="F71" s="69">
        <f t="shared" si="65"/>
        <v>63</v>
      </c>
      <c r="G71" s="69">
        <f t="shared" si="65"/>
        <v>84</v>
      </c>
      <c r="H71" s="69">
        <f t="shared" si="65"/>
        <v>105</v>
      </c>
      <c r="I71" s="69">
        <f t="shared" si="65"/>
        <v>126</v>
      </c>
      <c r="J71" s="69">
        <f t="shared" si="65"/>
        <v>148</v>
      </c>
      <c r="K71" s="69">
        <f t="shared" si="65"/>
        <v>168</v>
      </c>
      <c r="L71" s="69">
        <f t="shared" si="65"/>
        <v>189</v>
      </c>
      <c r="M71" s="69">
        <f t="shared" si="65"/>
        <v>211</v>
      </c>
      <c r="N71" s="69">
        <f t="shared" si="65"/>
        <v>232</v>
      </c>
      <c r="O71" s="69">
        <f t="shared" si="65"/>
        <v>252</v>
      </c>
      <c r="P71" s="69">
        <f t="shared" si="65"/>
        <v>274</v>
      </c>
      <c r="Q71" s="69">
        <f t="shared" si="65"/>
        <v>295</v>
      </c>
      <c r="R71" s="69">
        <f t="shared" si="65"/>
        <v>315</v>
      </c>
      <c r="S71" s="69">
        <f t="shared" si="65"/>
        <v>337</v>
      </c>
      <c r="T71" s="69">
        <f t="shared" si="65"/>
        <v>358</v>
      </c>
      <c r="U71" s="69">
        <f t="shared" si="65"/>
        <v>378</v>
      </c>
      <c r="V71" s="69">
        <f t="shared" si="65"/>
        <v>400</v>
      </c>
      <c r="W71" s="69">
        <f t="shared" si="65"/>
        <v>421</v>
      </c>
      <c r="X71" s="69">
        <f t="shared" si="65"/>
        <v>442</v>
      </c>
      <c r="Y71" s="69">
        <f t="shared" si="65"/>
        <v>463</v>
      </c>
      <c r="Z71" s="69">
        <f t="shared" si="65"/>
        <v>484</v>
      </c>
      <c r="AA71" s="69">
        <f t="shared" si="65"/>
        <v>505</v>
      </c>
      <c r="AB71" s="69">
        <f t="shared" si="65"/>
        <v>526</v>
      </c>
      <c r="AC71" s="69">
        <f t="shared" si="65"/>
        <v>547</v>
      </c>
      <c r="AD71" s="69">
        <f t="shared" si="65"/>
        <v>568</v>
      </c>
      <c r="AE71" s="69">
        <f t="shared" si="65"/>
        <v>589</v>
      </c>
      <c r="AF71" s="69">
        <f t="shared" si="65"/>
        <v>610</v>
      </c>
      <c r="AG71" s="70">
        <f t="shared" si="65"/>
        <v>632</v>
      </c>
    </row>
    <row r="72" spans="1:33" ht="16.05" customHeight="1">
      <c r="B72" s="121"/>
      <c r="C72" s="71" t="s">
        <v>184</v>
      </c>
      <c r="D72" s="72">
        <f t="shared" ref="D72:AG72" si="66">ROUND($B$71*D$5/30*$C$2*$E$2,0)+ROUND($B$71*D$5/30*$C$3*$E$2,0)</f>
        <v>74</v>
      </c>
      <c r="E72" s="72">
        <f t="shared" si="66"/>
        <v>148</v>
      </c>
      <c r="F72" s="72">
        <f t="shared" si="66"/>
        <v>221</v>
      </c>
      <c r="G72" s="72">
        <f t="shared" si="66"/>
        <v>295</v>
      </c>
      <c r="H72" s="72">
        <f t="shared" si="66"/>
        <v>368</v>
      </c>
      <c r="I72" s="72">
        <f t="shared" si="66"/>
        <v>442</v>
      </c>
      <c r="J72" s="72">
        <f t="shared" si="66"/>
        <v>515</v>
      </c>
      <c r="K72" s="72">
        <f t="shared" si="66"/>
        <v>589</v>
      </c>
      <c r="L72" s="72">
        <f t="shared" si="66"/>
        <v>663</v>
      </c>
      <c r="M72" s="72">
        <f t="shared" si="66"/>
        <v>737</v>
      </c>
      <c r="N72" s="72">
        <f t="shared" si="66"/>
        <v>810</v>
      </c>
      <c r="O72" s="72">
        <f t="shared" si="66"/>
        <v>884</v>
      </c>
      <c r="P72" s="72">
        <f t="shared" si="66"/>
        <v>958</v>
      </c>
      <c r="Q72" s="72">
        <f t="shared" si="66"/>
        <v>1031</v>
      </c>
      <c r="R72" s="72">
        <f t="shared" si="66"/>
        <v>1104</v>
      </c>
      <c r="S72" s="72">
        <f t="shared" si="66"/>
        <v>1178</v>
      </c>
      <c r="T72" s="72">
        <f t="shared" si="66"/>
        <v>1252</v>
      </c>
      <c r="U72" s="72">
        <f t="shared" si="66"/>
        <v>1326</v>
      </c>
      <c r="V72" s="72">
        <f t="shared" si="66"/>
        <v>1399</v>
      </c>
      <c r="W72" s="72">
        <f t="shared" si="66"/>
        <v>1473</v>
      </c>
      <c r="X72" s="72">
        <f t="shared" si="66"/>
        <v>1547</v>
      </c>
      <c r="Y72" s="72">
        <f t="shared" si="66"/>
        <v>1621</v>
      </c>
      <c r="Z72" s="72">
        <f t="shared" si="66"/>
        <v>1694</v>
      </c>
      <c r="AA72" s="72">
        <f t="shared" si="66"/>
        <v>1767</v>
      </c>
      <c r="AB72" s="72">
        <f t="shared" si="66"/>
        <v>1841</v>
      </c>
      <c r="AC72" s="72">
        <f t="shared" si="66"/>
        <v>1915</v>
      </c>
      <c r="AD72" s="72">
        <f t="shared" si="66"/>
        <v>1988</v>
      </c>
      <c r="AE72" s="72">
        <f t="shared" si="66"/>
        <v>2062</v>
      </c>
      <c r="AF72" s="72">
        <f t="shared" si="66"/>
        <v>2136</v>
      </c>
      <c r="AG72" s="73">
        <f t="shared" si="66"/>
        <v>2210</v>
      </c>
    </row>
    <row r="73" spans="1:33" s="7" customFormat="1" ht="16.05" customHeight="1">
      <c r="A73" s="1"/>
      <c r="B73" s="122">
        <v>28590</v>
      </c>
      <c r="C73" s="74" t="s">
        <v>185</v>
      </c>
      <c r="D73" s="72">
        <f>ROUND($B$73*D$5/30*$C$4,0)</f>
        <v>1</v>
      </c>
      <c r="E73" s="72">
        <f t="shared" ref="E73:AG73" si="67">ROUND($B$73*E$5/30*$C$4,0)</f>
        <v>2</v>
      </c>
      <c r="F73" s="72">
        <f t="shared" si="67"/>
        <v>4</v>
      </c>
      <c r="G73" s="72">
        <f t="shared" si="67"/>
        <v>5</v>
      </c>
      <c r="H73" s="72">
        <f t="shared" si="67"/>
        <v>6</v>
      </c>
      <c r="I73" s="72">
        <f t="shared" si="67"/>
        <v>7</v>
      </c>
      <c r="J73" s="72">
        <f t="shared" si="67"/>
        <v>9</v>
      </c>
      <c r="K73" s="72">
        <f t="shared" si="67"/>
        <v>10</v>
      </c>
      <c r="L73" s="72">
        <f t="shared" si="67"/>
        <v>11</v>
      </c>
      <c r="M73" s="72">
        <f t="shared" si="67"/>
        <v>12</v>
      </c>
      <c r="N73" s="72">
        <f>ROUND($B$73*N$5/30*$C$4,0)</f>
        <v>14</v>
      </c>
      <c r="O73" s="72">
        <f t="shared" si="67"/>
        <v>15</v>
      </c>
      <c r="P73" s="72">
        <f t="shared" si="67"/>
        <v>16</v>
      </c>
      <c r="Q73" s="72">
        <f t="shared" si="67"/>
        <v>17</v>
      </c>
      <c r="R73" s="72">
        <f t="shared" si="67"/>
        <v>19</v>
      </c>
      <c r="S73" s="72">
        <f t="shared" si="67"/>
        <v>20</v>
      </c>
      <c r="T73" s="72">
        <f t="shared" si="67"/>
        <v>21</v>
      </c>
      <c r="U73" s="72">
        <f t="shared" si="67"/>
        <v>22</v>
      </c>
      <c r="V73" s="72">
        <f t="shared" si="67"/>
        <v>24</v>
      </c>
      <c r="W73" s="72">
        <f t="shared" si="67"/>
        <v>25</v>
      </c>
      <c r="X73" s="72">
        <f t="shared" si="67"/>
        <v>26</v>
      </c>
      <c r="Y73" s="72">
        <f t="shared" si="67"/>
        <v>27</v>
      </c>
      <c r="Z73" s="72">
        <f t="shared" si="67"/>
        <v>28</v>
      </c>
      <c r="AA73" s="72">
        <f t="shared" si="67"/>
        <v>30</v>
      </c>
      <c r="AB73" s="72">
        <f t="shared" si="67"/>
        <v>31</v>
      </c>
      <c r="AC73" s="72">
        <f t="shared" si="67"/>
        <v>32</v>
      </c>
      <c r="AD73" s="72">
        <f t="shared" si="67"/>
        <v>33</v>
      </c>
      <c r="AE73" s="72">
        <f t="shared" si="67"/>
        <v>35</v>
      </c>
      <c r="AF73" s="72">
        <f t="shared" si="67"/>
        <v>36</v>
      </c>
      <c r="AG73" s="73">
        <f t="shared" si="67"/>
        <v>37</v>
      </c>
    </row>
    <row r="74" spans="1:33" s="6" customFormat="1" ht="16.05" customHeight="1">
      <c r="A74" s="1"/>
      <c r="B74" s="122"/>
      <c r="C74" s="75" t="s">
        <v>186</v>
      </c>
      <c r="D74" s="76">
        <f t="shared" ref="D74:AG74" si="68">D72+D73</f>
        <v>75</v>
      </c>
      <c r="E74" s="76">
        <f t="shared" si="68"/>
        <v>150</v>
      </c>
      <c r="F74" s="76">
        <f t="shared" si="68"/>
        <v>225</v>
      </c>
      <c r="G74" s="76">
        <f t="shared" si="68"/>
        <v>300</v>
      </c>
      <c r="H74" s="76">
        <f t="shared" si="68"/>
        <v>374</v>
      </c>
      <c r="I74" s="76">
        <f t="shared" si="68"/>
        <v>449</v>
      </c>
      <c r="J74" s="76">
        <f t="shared" si="68"/>
        <v>524</v>
      </c>
      <c r="K74" s="76">
        <f t="shared" si="68"/>
        <v>599</v>
      </c>
      <c r="L74" s="76">
        <f t="shared" si="68"/>
        <v>674</v>
      </c>
      <c r="M74" s="76">
        <f t="shared" si="68"/>
        <v>749</v>
      </c>
      <c r="N74" s="76">
        <f t="shared" si="68"/>
        <v>824</v>
      </c>
      <c r="O74" s="76">
        <f t="shared" si="68"/>
        <v>899</v>
      </c>
      <c r="P74" s="76">
        <f t="shared" si="68"/>
        <v>974</v>
      </c>
      <c r="Q74" s="76">
        <f t="shared" si="68"/>
        <v>1048</v>
      </c>
      <c r="R74" s="76">
        <f t="shared" si="68"/>
        <v>1123</v>
      </c>
      <c r="S74" s="76">
        <f t="shared" si="68"/>
        <v>1198</v>
      </c>
      <c r="T74" s="76">
        <f t="shared" si="68"/>
        <v>1273</v>
      </c>
      <c r="U74" s="76">
        <f t="shared" si="68"/>
        <v>1348</v>
      </c>
      <c r="V74" s="76">
        <f t="shared" si="68"/>
        <v>1423</v>
      </c>
      <c r="W74" s="76">
        <f t="shared" si="68"/>
        <v>1498</v>
      </c>
      <c r="X74" s="76">
        <f t="shared" si="68"/>
        <v>1573</v>
      </c>
      <c r="Y74" s="76">
        <f t="shared" si="68"/>
        <v>1648</v>
      </c>
      <c r="Z74" s="76">
        <f t="shared" si="68"/>
        <v>1722</v>
      </c>
      <c r="AA74" s="76">
        <f t="shared" si="68"/>
        <v>1797</v>
      </c>
      <c r="AB74" s="76">
        <f t="shared" si="68"/>
        <v>1872</v>
      </c>
      <c r="AC74" s="76">
        <f t="shared" si="68"/>
        <v>1947</v>
      </c>
      <c r="AD74" s="76">
        <f t="shared" si="68"/>
        <v>2021</v>
      </c>
      <c r="AE74" s="76">
        <f t="shared" si="68"/>
        <v>2097</v>
      </c>
      <c r="AF74" s="76">
        <f t="shared" si="68"/>
        <v>2172</v>
      </c>
      <c r="AG74" s="77">
        <f t="shared" si="68"/>
        <v>2247</v>
      </c>
    </row>
    <row r="75" spans="1:33" s="6" customFormat="1" ht="16.05" customHeight="1" thickBot="1">
      <c r="A75" s="1"/>
      <c r="B75" s="123"/>
      <c r="C75" s="78" t="s">
        <v>187</v>
      </c>
      <c r="D75" s="79">
        <f>ROUND($B$71*D$5/30*6/100,0)</f>
        <v>51</v>
      </c>
      <c r="E75" s="79">
        <f t="shared" ref="E75:AG75" si="69">ROUND($B$71*E$5/30*6/100,0)</f>
        <v>101</v>
      </c>
      <c r="F75" s="79">
        <f t="shared" si="69"/>
        <v>152</v>
      </c>
      <c r="G75" s="79">
        <f t="shared" si="69"/>
        <v>202</v>
      </c>
      <c r="H75" s="79">
        <f t="shared" si="69"/>
        <v>253</v>
      </c>
      <c r="I75" s="79">
        <f t="shared" si="69"/>
        <v>303</v>
      </c>
      <c r="J75" s="79">
        <f t="shared" si="69"/>
        <v>354</v>
      </c>
      <c r="K75" s="79">
        <f t="shared" si="69"/>
        <v>404</v>
      </c>
      <c r="L75" s="79">
        <f t="shared" si="69"/>
        <v>455</v>
      </c>
      <c r="M75" s="79">
        <f t="shared" si="69"/>
        <v>505</v>
      </c>
      <c r="N75" s="79">
        <f t="shared" si="69"/>
        <v>556</v>
      </c>
      <c r="O75" s="79">
        <f t="shared" si="69"/>
        <v>606</v>
      </c>
      <c r="P75" s="79">
        <f t="shared" si="69"/>
        <v>657</v>
      </c>
      <c r="Q75" s="79">
        <f t="shared" si="69"/>
        <v>707</v>
      </c>
      <c r="R75" s="79">
        <f t="shared" si="69"/>
        <v>758</v>
      </c>
      <c r="S75" s="79">
        <f t="shared" si="69"/>
        <v>808</v>
      </c>
      <c r="T75" s="79">
        <f t="shared" si="69"/>
        <v>859</v>
      </c>
      <c r="U75" s="79">
        <f t="shared" si="69"/>
        <v>909</v>
      </c>
      <c r="V75" s="79">
        <f t="shared" si="69"/>
        <v>960</v>
      </c>
      <c r="W75" s="79">
        <f t="shared" si="69"/>
        <v>1010</v>
      </c>
      <c r="X75" s="79">
        <f t="shared" si="69"/>
        <v>1061</v>
      </c>
      <c r="Y75" s="79">
        <f t="shared" si="69"/>
        <v>1111</v>
      </c>
      <c r="Z75" s="79">
        <f t="shared" si="69"/>
        <v>1162</v>
      </c>
      <c r="AA75" s="79">
        <f t="shared" si="69"/>
        <v>1212</v>
      </c>
      <c r="AB75" s="79">
        <f t="shared" si="69"/>
        <v>1263</v>
      </c>
      <c r="AC75" s="79">
        <f t="shared" si="69"/>
        <v>1313</v>
      </c>
      <c r="AD75" s="79">
        <f t="shared" si="69"/>
        <v>1364</v>
      </c>
      <c r="AE75" s="79">
        <f t="shared" si="69"/>
        <v>1414</v>
      </c>
      <c r="AF75" s="79">
        <f t="shared" si="69"/>
        <v>1465</v>
      </c>
      <c r="AG75" s="80">
        <f t="shared" si="69"/>
        <v>1515</v>
      </c>
    </row>
    <row r="76" spans="1:33" s="6" customFormat="1" ht="16.05" customHeight="1">
      <c r="A76" s="1"/>
      <c r="B76" s="120">
        <v>26400</v>
      </c>
      <c r="C76" s="68" t="s">
        <v>183</v>
      </c>
      <c r="D76" s="69">
        <f>ROUND($B$76*D$5/30*$C$2*$D$2,0)+ROUND($B$76*D$5/30*$C$3*$D$2,0)</f>
        <v>22</v>
      </c>
      <c r="E76" s="69">
        <f t="shared" ref="E76:AG76" si="70">ROUND($B$76*E$5/30*$C$2*$D$2,0)+ROUND($B$76*E$5/30*$C$3*$D$2,0)</f>
        <v>44</v>
      </c>
      <c r="F76" s="69">
        <f t="shared" si="70"/>
        <v>66</v>
      </c>
      <c r="G76" s="69">
        <f t="shared" si="70"/>
        <v>88</v>
      </c>
      <c r="H76" s="69">
        <f t="shared" si="70"/>
        <v>110</v>
      </c>
      <c r="I76" s="69">
        <f t="shared" si="70"/>
        <v>132</v>
      </c>
      <c r="J76" s="69">
        <f t="shared" si="70"/>
        <v>154</v>
      </c>
      <c r="K76" s="69">
        <f t="shared" si="70"/>
        <v>176</v>
      </c>
      <c r="L76" s="69">
        <f t="shared" si="70"/>
        <v>198</v>
      </c>
      <c r="M76" s="69">
        <f t="shared" si="70"/>
        <v>220</v>
      </c>
      <c r="N76" s="69">
        <f t="shared" si="70"/>
        <v>242</v>
      </c>
      <c r="O76" s="69">
        <f t="shared" si="70"/>
        <v>264</v>
      </c>
      <c r="P76" s="69">
        <f t="shared" si="70"/>
        <v>286</v>
      </c>
      <c r="Q76" s="69">
        <f t="shared" si="70"/>
        <v>308</v>
      </c>
      <c r="R76" s="69">
        <f t="shared" si="70"/>
        <v>330</v>
      </c>
      <c r="S76" s="69">
        <f t="shared" si="70"/>
        <v>352</v>
      </c>
      <c r="T76" s="69">
        <f t="shared" si="70"/>
        <v>374</v>
      </c>
      <c r="U76" s="69">
        <f t="shared" si="70"/>
        <v>396</v>
      </c>
      <c r="V76" s="69">
        <f t="shared" si="70"/>
        <v>418</v>
      </c>
      <c r="W76" s="69">
        <f t="shared" si="70"/>
        <v>440</v>
      </c>
      <c r="X76" s="69">
        <f t="shared" si="70"/>
        <v>462</v>
      </c>
      <c r="Y76" s="69">
        <f t="shared" si="70"/>
        <v>484</v>
      </c>
      <c r="Z76" s="69">
        <f t="shared" si="70"/>
        <v>506</v>
      </c>
      <c r="AA76" s="69">
        <f t="shared" si="70"/>
        <v>528</v>
      </c>
      <c r="AB76" s="69">
        <f t="shared" si="70"/>
        <v>550</v>
      </c>
      <c r="AC76" s="69">
        <f t="shared" si="70"/>
        <v>572</v>
      </c>
      <c r="AD76" s="69">
        <f t="shared" si="70"/>
        <v>594</v>
      </c>
      <c r="AE76" s="69">
        <f t="shared" si="70"/>
        <v>616</v>
      </c>
      <c r="AF76" s="69">
        <f t="shared" si="70"/>
        <v>638</v>
      </c>
      <c r="AG76" s="70">
        <f t="shared" si="70"/>
        <v>660</v>
      </c>
    </row>
    <row r="77" spans="1:33" ht="16.05" customHeight="1">
      <c r="B77" s="121"/>
      <c r="C77" s="71" t="s">
        <v>184</v>
      </c>
      <c r="D77" s="72">
        <f>ROUND($B$76*D$5/30*$C$2*$E$2,0)+ROUND($B$76*D$5/30*$C$3*$E$2,0)</f>
        <v>77</v>
      </c>
      <c r="E77" s="72">
        <f t="shared" ref="E77:AG77" si="71">ROUND($B$76*E$5/30*$C$2*$E$2,0)+ROUND($B$76*E$5/30*$C$3*$E$2,0)</f>
        <v>154</v>
      </c>
      <c r="F77" s="72">
        <f t="shared" si="71"/>
        <v>231</v>
      </c>
      <c r="G77" s="72">
        <f t="shared" si="71"/>
        <v>308</v>
      </c>
      <c r="H77" s="72">
        <f t="shared" si="71"/>
        <v>385</v>
      </c>
      <c r="I77" s="72">
        <f t="shared" si="71"/>
        <v>462</v>
      </c>
      <c r="J77" s="72">
        <f t="shared" si="71"/>
        <v>539</v>
      </c>
      <c r="K77" s="72">
        <f t="shared" si="71"/>
        <v>616</v>
      </c>
      <c r="L77" s="72">
        <f t="shared" si="71"/>
        <v>693</v>
      </c>
      <c r="M77" s="72">
        <f t="shared" si="71"/>
        <v>770</v>
      </c>
      <c r="N77" s="72">
        <f t="shared" si="71"/>
        <v>847</v>
      </c>
      <c r="O77" s="72">
        <f t="shared" si="71"/>
        <v>924</v>
      </c>
      <c r="P77" s="72">
        <f t="shared" si="71"/>
        <v>1001</v>
      </c>
      <c r="Q77" s="72">
        <f t="shared" si="71"/>
        <v>1078</v>
      </c>
      <c r="R77" s="72">
        <f t="shared" si="71"/>
        <v>1155</v>
      </c>
      <c r="S77" s="72">
        <f t="shared" si="71"/>
        <v>1232</v>
      </c>
      <c r="T77" s="72">
        <f t="shared" si="71"/>
        <v>1309</v>
      </c>
      <c r="U77" s="72">
        <f t="shared" si="71"/>
        <v>1386</v>
      </c>
      <c r="V77" s="72">
        <f t="shared" si="71"/>
        <v>1463</v>
      </c>
      <c r="W77" s="72">
        <f t="shared" si="71"/>
        <v>1540</v>
      </c>
      <c r="X77" s="72">
        <f t="shared" si="71"/>
        <v>1617</v>
      </c>
      <c r="Y77" s="72">
        <f t="shared" si="71"/>
        <v>1694</v>
      </c>
      <c r="Z77" s="72">
        <f t="shared" si="71"/>
        <v>1771</v>
      </c>
      <c r="AA77" s="72">
        <f t="shared" si="71"/>
        <v>1848</v>
      </c>
      <c r="AB77" s="72">
        <f t="shared" si="71"/>
        <v>1925</v>
      </c>
      <c r="AC77" s="72">
        <f t="shared" si="71"/>
        <v>2002</v>
      </c>
      <c r="AD77" s="72">
        <f t="shared" si="71"/>
        <v>2079</v>
      </c>
      <c r="AE77" s="72">
        <f t="shared" si="71"/>
        <v>2156</v>
      </c>
      <c r="AF77" s="72">
        <f t="shared" si="71"/>
        <v>2233</v>
      </c>
      <c r="AG77" s="73">
        <f t="shared" si="71"/>
        <v>2310</v>
      </c>
    </row>
    <row r="78" spans="1:33" s="7" customFormat="1" ht="16.05" customHeight="1">
      <c r="A78" s="1"/>
      <c r="B78" s="122">
        <v>28590</v>
      </c>
      <c r="C78" s="74" t="s">
        <v>185</v>
      </c>
      <c r="D78" s="72">
        <f>ROUND($B$78*D$5/30*$C$4,0)</f>
        <v>1</v>
      </c>
      <c r="E78" s="72">
        <f t="shared" ref="E78:AG78" si="72">ROUND($B$78*E$5/30*$C$4,0)</f>
        <v>2</v>
      </c>
      <c r="F78" s="72">
        <f t="shared" si="72"/>
        <v>4</v>
      </c>
      <c r="G78" s="72">
        <f t="shared" si="72"/>
        <v>5</v>
      </c>
      <c r="H78" s="72">
        <f t="shared" si="72"/>
        <v>6</v>
      </c>
      <c r="I78" s="72">
        <f t="shared" si="72"/>
        <v>7</v>
      </c>
      <c r="J78" s="72">
        <f t="shared" si="72"/>
        <v>9</v>
      </c>
      <c r="K78" s="72">
        <f t="shared" si="72"/>
        <v>10</v>
      </c>
      <c r="L78" s="72">
        <f t="shared" si="72"/>
        <v>11</v>
      </c>
      <c r="M78" s="72">
        <f t="shared" si="72"/>
        <v>12</v>
      </c>
      <c r="N78" s="72">
        <f t="shared" si="72"/>
        <v>14</v>
      </c>
      <c r="O78" s="72">
        <f t="shared" si="72"/>
        <v>15</v>
      </c>
      <c r="P78" s="72">
        <f t="shared" si="72"/>
        <v>16</v>
      </c>
      <c r="Q78" s="72">
        <f t="shared" si="72"/>
        <v>17</v>
      </c>
      <c r="R78" s="72">
        <f t="shared" si="72"/>
        <v>19</v>
      </c>
      <c r="S78" s="72">
        <f t="shared" si="72"/>
        <v>20</v>
      </c>
      <c r="T78" s="72">
        <f t="shared" si="72"/>
        <v>21</v>
      </c>
      <c r="U78" s="72">
        <f t="shared" si="72"/>
        <v>22</v>
      </c>
      <c r="V78" s="72">
        <f t="shared" si="72"/>
        <v>24</v>
      </c>
      <c r="W78" s="72">
        <f t="shared" si="72"/>
        <v>25</v>
      </c>
      <c r="X78" s="72">
        <f t="shared" si="72"/>
        <v>26</v>
      </c>
      <c r="Y78" s="72">
        <f t="shared" si="72"/>
        <v>27</v>
      </c>
      <c r="Z78" s="72">
        <f t="shared" si="72"/>
        <v>28</v>
      </c>
      <c r="AA78" s="72">
        <f t="shared" si="72"/>
        <v>30</v>
      </c>
      <c r="AB78" s="72">
        <f t="shared" si="72"/>
        <v>31</v>
      </c>
      <c r="AC78" s="72">
        <f t="shared" si="72"/>
        <v>32</v>
      </c>
      <c r="AD78" s="72">
        <f t="shared" si="72"/>
        <v>33</v>
      </c>
      <c r="AE78" s="72">
        <f t="shared" si="72"/>
        <v>35</v>
      </c>
      <c r="AF78" s="72">
        <f t="shared" si="72"/>
        <v>36</v>
      </c>
      <c r="AG78" s="73">
        <f t="shared" si="72"/>
        <v>37</v>
      </c>
    </row>
    <row r="79" spans="1:33" s="6" customFormat="1" ht="16.05" customHeight="1">
      <c r="A79" s="1"/>
      <c r="B79" s="122"/>
      <c r="C79" s="75" t="s">
        <v>186</v>
      </c>
      <c r="D79" s="76">
        <f t="shared" ref="D79:AG79" si="73">D77+D78</f>
        <v>78</v>
      </c>
      <c r="E79" s="76">
        <f t="shared" si="73"/>
        <v>156</v>
      </c>
      <c r="F79" s="76">
        <f t="shared" si="73"/>
        <v>235</v>
      </c>
      <c r="G79" s="76">
        <f t="shared" si="73"/>
        <v>313</v>
      </c>
      <c r="H79" s="76">
        <f t="shared" si="73"/>
        <v>391</v>
      </c>
      <c r="I79" s="76">
        <f t="shared" si="73"/>
        <v>469</v>
      </c>
      <c r="J79" s="76">
        <f t="shared" si="73"/>
        <v>548</v>
      </c>
      <c r="K79" s="76">
        <f t="shared" si="73"/>
        <v>626</v>
      </c>
      <c r="L79" s="76">
        <f t="shared" si="73"/>
        <v>704</v>
      </c>
      <c r="M79" s="76">
        <f t="shared" si="73"/>
        <v>782</v>
      </c>
      <c r="N79" s="76">
        <f t="shared" si="73"/>
        <v>861</v>
      </c>
      <c r="O79" s="76">
        <f t="shared" si="73"/>
        <v>939</v>
      </c>
      <c r="P79" s="76">
        <f t="shared" si="73"/>
        <v>1017</v>
      </c>
      <c r="Q79" s="76">
        <f t="shared" si="73"/>
        <v>1095</v>
      </c>
      <c r="R79" s="76">
        <f t="shared" si="73"/>
        <v>1174</v>
      </c>
      <c r="S79" s="76">
        <f t="shared" si="73"/>
        <v>1252</v>
      </c>
      <c r="T79" s="76">
        <f t="shared" si="73"/>
        <v>1330</v>
      </c>
      <c r="U79" s="76">
        <f t="shared" si="73"/>
        <v>1408</v>
      </c>
      <c r="V79" s="76">
        <f t="shared" si="73"/>
        <v>1487</v>
      </c>
      <c r="W79" s="76">
        <f t="shared" si="73"/>
        <v>1565</v>
      </c>
      <c r="X79" s="76">
        <f t="shared" si="73"/>
        <v>1643</v>
      </c>
      <c r="Y79" s="76">
        <f t="shared" si="73"/>
        <v>1721</v>
      </c>
      <c r="Z79" s="76">
        <f t="shared" si="73"/>
        <v>1799</v>
      </c>
      <c r="AA79" s="76">
        <f t="shared" si="73"/>
        <v>1878</v>
      </c>
      <c r="AB79" s="76">
        <f t="shared" si="73"/>
        <v>1956</v>
      </c>
      <c r="AC79" s="76">
        <f t="shared" si="73"/>
        <v>2034</v>
      </c>
      <c r="AD79" s="76">
        <f t="shared" si="73"/>
        <v>2112</v>
      </c>
      <c r="AE79" s="76">
        <f t="shared" si="73"/>
        <v>2191</v>
      </c>
      <c r="AF79" s="76">
        <f t="shared" si="73"/>
        <v>2269</v>
      </c>
      <c r="AG79" s="77">
        <f t="shared" si="73"/>
        <v>2347</v>
      </c>
    </row>
    <row r="80" spans="1:33" s="6" customFormat="1" ht="16.05" customHeight="1" thickBot="1">
      <c r="A80" s="1"/>
      <c r="B80" s="123"/>
      <c r="C80" s="78" t="s">
        <v>187</v>
      </c>
      <c r="D80" s="79">
        <f>ROUND($B$76*D$5/30*6/100,0)</f>
        <v>53</v>
      </c>
      <c r="E80" s="79">
        <f t="shared" ref="E80:AG80" si="74">ROUND($B$76*E$5/30*6/100,0)</f>
        <v>106</v>
      </c>
      <c r="F80" s="79">
        <f t="shared" si="74"/>
        <v>158</v>
      </c>
      <c r="G80" s="79">
        <f t="shared" si="74"/>
        <v>211</v>
      </c>
      <c r="H80" s="79">
        <f t="shared" si="74"/>
        <v>264</v>
      </c>
      <c r="I80" s="79">
        <f t="shared" si="74"/>
        <v>317</v>
      </c>
      <c r="J80" s="79">
        <f t="shared" si="74"/>
        <v>370</v>
      </c>
      <c r="K80" s="79">
        <f t="shared" si="74"/>
        <v>422</v>
      </c>
      <c r="L80" s="79">
        <f t="shared" si="74"/>
        <v>475</v>
      </c>
      <c r="M80" s="79">
        <f t="shared" si="74"/>
        <v>528</v>
      </c>
      <c r="N80" s="79">
        <f t="shared" si="74"/>
        <v>581</v>
      </c>
      <c r="O80" s="79">
        <f t="shared" si="74"/>
        <v>634</v>
      </c>
      <c r="P80" s="79">
        <f t="shared" si="74"/>
        <v>686</v>
      </c>
      <c r="Q80" s="79">
        <f t="shared" si="74"/>
        <v>739</v>
      </c>
      <c r="R80" s="79">
        <f t="shared" si="74"/>
        <v>792</v>
      </c>
      <c r="S80" s="79">
        <f t="shared" si="74"/>
        <v>845</v>
      </c>
      <c r="T80" s="79">
        <f t="shared" si="74"/>
        <v>898</v>
      </c>
      <c r="U80" s="79">
        <f t="shared" si="74"/>
        <v>950</v>
      </c>
      <c r="V80" s="79">
        <f t="shared" si="74"/>
        <v>1003</v>
      </c>
      <c r="W80" s="79">
        <f t="shared" si="74"/>
        <v>1056</v>
      </c>
      <c r="X80" s="79">
        <f t="shared" si="74"/>
        <v>1109</v>
      </c>
      <c r="Y80" s="79">
        <f t="shared" si="74"/>
        <v>1162</v>
      </c>
      <c r="Z80" s="79">
        <f t="shared" si="74"/>
        <v>1214</v>
      </c>
      <c r="AA80" s="79">
        <f t="shared" si="74"/>
        <v>1267</v>
      </c>
      <c r="AB80" s="79">
        <f t="shared" si="74"/>
        <v>1320</v>
      </c>
      <c r="AC80" s="79">
        <f t="shared" si="74"/>
        <v>1373</v>
      </c>
      <c r="AD80" s="79">
        <f t="shared" si="74"/>
        <v>1426</v>
      </c>
      <c r="AE80" s="79">
        <f t="shared" si="74"/>
        <v>1478</v>
      </c>
      <c r="AF80" s="79">
        <f t="shared" si="74"/>
        <v>1531</v>
      </c>
      <c r="AG80" s="80">
        <f t="shared" si="74"/>
        <v>1584</v>
      </c>
    </row>
    <row r="81" spans="1:33" s="6" customFormat="1" ht="16.05" customHeight="1">
      <c r="A81" s="1"/>
      <c r="B81" s="120">
        <v>27600</v>
      </c>
      <c r="C81" s="68" t="s">
        <v>183</v>
      </c>
      <c r="D81" s="81">
        <f t="shared" ref="D81:AG81" si="75">ROUND($B$81*D$5/30*$C$2*$D$2,0)+ROUND($B$81*D$5/30*$C$3*$D$2,0)</f>
        <v>23</v>
      </c>
      <c r="E81" s="81">
        <f t="shared" si="75"/>
        <v>46</v>
      </c>
      <c r="F81" s="81">
        <f t="shared" si="75"/>
        <v>69</v>
      </c>
      <c r="G81" s="81">
        <f t="shared" si="75"/>
        <v>92</v>
      </c>
      <c r="H81" s="81">
        <f t="shared" si="75"/>
        <v>115</v>
      </c>
      <c r="I81" s="81">
        <f t="shared" si="75"/>
        <v>138</v>
      </c>
      <c r="J81" s="81">
        <f t="shared" si="75"/>
        <v>161</v>
      </c>
      <c r="K81" s="81">
        <f t="shared" si="75"/>
        <v>184</v>
      </c>
      <c r="L81" s="81">
        <f t="shared" si="75"/>
        <v>207</v>
      </c>
      <c r="M81" s="81">
        <f t="shared" si="75"/>
        <v>230</v>
      </c>
      <c r="N81" s="81">
        <f t="shared" si="75"/>
        <v>253</v>
      </c>
      <c r="O81" s="81">
        <f t="shared" si="75"/>
        <v>276</v>
      </c>
      <c r="P81" s="81">
        <f t="shared" si="75"/>
        <v>299</v>
      </c>
      <c r="Q81" s="81">
        <f t="shared" si="75"/>
        <v>322</v>
      </c>
      <c r="R81" s="81">
        <f t="shared" si="75"/>
        <v>345</v>
      </c>
      <c r="S81" s="81">
        <f t="shared" si="75"/>
        <v>368</v>
      </c>
      <c r="T81" s="81">
        <f t="shared" si="75"/>
        <v>391</v>
      </c>
      <c r="U81" s="81">
        <f t="shared" si="75"/>
        <v>414</v>
      </c>
      <c r="V81" s="81">
        <f t="shared" si="75"/>
        <v>437</v>
      </c>
      <c r="W81" s="81">
        <f t="shared" si="75"/>
        <v>460</v>
      </c>
      <c r="X81" s="81">
        <f t="shared" si="75"/>
        <v>483</v>
      </c>
      <c r="Y81" s="81">
        <f t="shared" si="75"/>
        <v>506</v>
      </c>
      <c r="Z81" s="81">
        <f t="shared" si="75"/>
        <v>529</v>
      </c>
      <c r="AA81" s="81">
        <f t="shared" si="75"/>
        <v>552</v>
      </c>
      <c r="AB81" s="81">
        <f t="shared" si="75"/>
        <v>575</v>
      </c>
      <c r="AC81" s="81">
        <f t="shared" si="75"/>
        <v>598</v>
      </c>
      <c r="AD81" s="81">
        <f t="shared" si="75"/>
        <v>621</v>
      </c>
      <c r="AE81" s="81">
        <f t="shared" si="75"/>
        <v>644</v>
      </c>
      <c r="AF81" s="81">
        <f t="shared" si="75"/>
        <v>667</v>
      </c>
      <c r="AG81" s="82">
        <f t="shared" si="75"/>
        <v>690</v>
      </c>
    </row>
    <row r="82" spans="1:33" ht="16.05" customHeight="1">
      <c r="B82" s="121"/>
      <c r="C82" s="71" t="s">
        <v>184</v>
      </c>
      <c r="D82" s="72">
        <f t="shared" ref="D82:AG82" si="76">ROUND($B$81*D$5/30*$C$2*$E$2,0)+ROUND($B$81*D$5/30*$C$3*$E$2,0)</f>
        <v>80</v>
      </c>
      <c r="E82" s="72">
        <f t="shared" si="76"/>
        <v>161</v>
      </c>
      <c r="F82" s="72">
        <f t="shared" si="76"/>
        <v>241</v>
      </c>
      <c r="G82" s="72">
        <f t="shared" si="76"/>
        <v>322</v>
      </c>
      <c r="H82" s="72">
        <f t="shared" si="76"/>
        <v>402</v>
      </c>
      <c r="I82" s="72">
        <f t="shared" si="76"/>
        <v>483</v>
      </c>
      <c r="J82" s="72">
        <f t="shared" si="76"/>
        <v>563</v>
      </c>
      <c r="K82" s="72">
        <f t="shared" si="76"/>
        <v>644</v>
      </c>
      <c r="L82" s="72">
        <f t="shared" si="76"/>
        <v>725</v>
      </c>
      <c r="M82" s="72">
        <f t="shared" si="76"/>
        <v>805</v>
      </c>
      <c r="N82" s="72">
        <f t="shared" si="76"/>
        <v>886</v>
      </c>
      <c r="O82" s="72">
        <f t="shared" si="76"/>
        <v>966</v>
      </c>
      <c r="P82" s="72">
        <f t="shared" si="76"/>
        <v>1047</v>
      </c>
      <c r="Q82" s="72">
        <f t="shared" si="76"/>
        <v>1127</v>
      </c>
      <c r="R82" s="72">
        <f t="shared" si="76"/>
        <v>1208</v>
      </c>
      <c r="S82" s="72">
        <f t="shared" si="76"/>
        <v>1288</v>
      </c>
      <c r="T82" s="72">
        <f t="shared" si="76"/>
        <v>1368</v>
      </c>
      <c r="U82" s="72">
        <f t="shared" si="76"/>
        <v>1449</v>
      </c>
      <c r="V82" s="72">
        <f t="shared" si="76"/>
        <v>1529</v>
      </c>
      <c r="W82" s="72">
        <f t="shared" si="76"/>
        <v>1610</v>
      </c>
      <c r="X82" s="72">
        <f t="shared" si="76"/>
        <v>1690</v>
      </c>
      <c r="Y82" s="72">
        <f t="shared" si="76"/>
        <v>1771</v>
      </c>
      <c r="Z82" s="72">
        <f t="shared" si="76"/>
        <v>1851</v>
      </c>
      <c r="AA82" s="72">
        <f t="shared" si="76"/>
        <v>1932</v>
      </c>
      <c r="AB82" s="72">
        <f t="shared" si="76"/>
        <v>2013</v>
      </c>
      <c r="AC82" s="72">
        <f t="shared" si="76"/>
        <v>2093</v>
      </c>
      <c r="AD82" s="72">
        <f t="shared" si="76"/>
        <v>2174</v>
      </c>
      <c r="AE82" s="72">
        <f t="shared" si="76"/>
        <v>2254</v>
      </c>
      <c r="AF82" s="72">
        <f t="shared" si="76"/>
        <v>2335</v>
      </c>
      <c r="AG82" s="73">
        <f t="shared" si="76"/>
        <v>2415</v>
      </c>
    </row>
    <row r="83" spans="1:33" s="7" customFormat="1" ht="16.05" customHeight="1">
      <c r="A83" s="1"/>
      <c r="B83" s="122">
        <v>28590</v>
      </c>
      <c r="C83" s="169" t="s">
        <v>180</v>
      </c>
      <c r="D83" s="72">
        <f>ROUND($B$83*D$5/30*$C$4,0)</f>
        <v>1</v>
      </c>
      <c r="E83" s="72">
        <f>ROUND($B$83*E$5/30*$C$4,0)</f>
        <v>2</v>
      </c>
      <c r="F83" s="72">
        <f t="shared" ref="F83:AG83" si="77">ROUND($B$83*F$5/30*$C$4,0)</f>
        <v>4</v>
      </c>
      <c r="G83" s="72">
        <f t="shared" si="77"/>
        <v>5</v>
      </c>
      <c r="H83" s="72">
        <f t="shared" si="77"/>
        <v>6</v>
      </c>
      <c r="I83" s="72">
        <f t="shared" si="77"/>
        <v>7</v>
      </c>
      <c r="J83" s="72">
        <f t="shared" si="77"/>
        <v>9</v>
      </c>
      <c r="K83" s="72">
        <f t="shared" si="77"/>
        <v>10</v>
      </c>
      <c r="L83" s="72">
        <f t="shared" si="77"/>
        <v>11</v>
      </c>
      <c r="M83" s="72">
        <f t="shared" si="77"/>
        <v>12</v>
      </c>
      <c r="N83" s="72">
        <f t="shared" si="77"/>
        <v>14</v>
      </c>
      <c r="O83" s="72">
        <f t="shared" si="77"/>
        <v>15</v>
      </c>
      <c r="P83" s="72">
        <f t="shared" si="77"/>
        <v>16</v>
      </c>
      <c r="Q83" s="72">
        <f t="shared" si="77"/>
        <v>17</v>
      </c>
      <c r="R83" s="72">
        <f t="shared" si="77"/>
        <v>19</v>
      </c>
      <c r="S83" s="72">
        <f t="shared" si="77"/>
        <v>20</v>
      </c>
      <c r="T83" s="72">
        <f t="shared" si="77"/>
        <v>21</v>
      </c>
      <c r="U83" s="72">
        <f t="shared" si="77"/>
        <v>22</v>
      </c>
      <c r="V83" s="72">
        <f t="shared" si="77"/>
        <v>24</v>
      </c>
      <c r="W83" s="72">
        <f t="shared" si="77"/>
        <v>25</v>
      </c>
      <c r="X83" s="72">
        <f t="shared" si="77"/>
        <v>26</v>
      </c>
      <c r="Y83" s="72">
        <f t="shared" si="77"/>
        <v>27</v>
      </c>
      <c r="Z83" s="72">
        <f t="shared" si="77"/>
        <v>28</v>
      </c>
      <c r="AA83" s="72">
        <f t="shared" si="77"/>
        <v>30</v>
      </c>
      <c r="AB83" s="72">
        <f t="shared" si="77"/>
        <v>31</v>
      </c>
      <c r="AC83" s="72">
        <f t="shared" si="77"/>
        <v>32</v>
      </c>
      <c r="AD83" s="72">
        <f t="shared" si="77"/>
        <v>33</v>
      </c>
      <c r="AE83" s="72">
        <f t="shared" si="77"/>
        <v>35</v>
      </c>
      <c r="AF83" s="72">
        <f t="shared" si="77"/>
        <v>36</v>
      </c>
      <c r="AG83" s="73">
        <f t="shared" si="77"/>
        <v>37</v>
      </c>
    </row>
    <row r="84" spans="1:33" s="6" customFormat="1" ht="16.05" customHeight="1">
      <c r="A84" s="1"/>
      <c r="B84" s="122"/>
      <c r="C84" s="75" t="s">
        <v>186</v>
      </c>
      <c r="D84" s="83">
        <f>D82+D83</f>
        <v>81</v>
      </c>
      <c r="E84" s="83">
        <f t="shared" ref="E84:AG84" si="78">E82+E83</f>
        <v>163</v>
      </c>
      <c r="F84" s="83">
        <f t="shared" si="78"/>
        <v>245</v>
      </c>
      <c r="G84" s="83">
        <f t="shared" si="78"/>
        <v>327</v>
      </c>
      <c r="H84" s="83">
        <f t="shared" si="78"/>
        <v>408</v>
      </c>
      <c r="I84" s="83">
        <f t="shared" si="78"/>
        <v>490</v>
      </c>
      <c r="J84" s="83">
        <f t="shared" si="78"/>
        <v>572</v>
      </c>
      <c r="K84" s="83">
        <f t="shared" si="78"/>
        <v>654</v>
      </c>
      <c r="L84" s="83">
        <f t="shared" si="78"/>
        <v>736</v>
      </c>
      <c r="M84" s="83">
        <f t="shared" si="78"/>
        <v>817</v>
      </c>
      <c r="N84" s="83">
        <f t="shared" si="78"/>
        <v>900</v>
      </c>
      <c r="O84" s="83">
        <f t="shared" si="78"/>
        <v>981</v>
      </c>
      <c r="P84" s="83">
        <f t="shared" si="78"/>
        <v>1063</v>
      </c>
      <c r="Q84" s="83">
        <f t="shared" si="78"/>
        <v>1144</v>
      </c>
      <c r="R84" s="83">
        <f t="shared" si="78"/>
        <v>1227</v>
      </c>
      <c r="S84" s="83">
        <f t="shared" si="78"/>
        <v>1308</v>
      </c>
      <c r="T84" s="83">
        <f t="shared" si="78"/>
        <v>1389</v>
      </c>
      <c r="U84" s="83">
        <f t="shared" si="78"/>
        <v>1471</v>
      </c>
      <c r="V84" s="83">
        <f t="shared" si="78"/>
        <v>1553</v>
      </c>
      <c r="W84" s="83">
        <f t="shared" si="78"/>
        <v>1635</v>
      </c>
      <c r="X84" s="83">
        <f t="shared" si="78"/>
        <v>1716</v>
      </c>
      <c r="Y84" s="83">
        <f t="shared" si="78"/>
        <v>1798</v>
      </c>
      <c r="Z84" s="83">
        <f t="shared" si="78"/>
        <v>1879</v>
      </c>
      <c r="AA84" s="83">
        <f t="shared" si="78"/>
        <v>1962</v>
      </c>
      <c r="AB84" s="83">
        <f t="shared" si="78"/>
        <v>2044</v>
      </c>
      <c r="AC84" s="83">
        <f t="shared" si="78"/>
        <v>2125</v>
      </c>
      <c r="AD84" s="83">
        <f t="shared" si="78"/>
        <v>2207</v>
      </c>
      <c r="AE84" s="83">
        <f t="shared" si="78"/>
        <v>2289</v>
      </c>
      <c r="AF84" s="83">
        <f t="shared" si="78"/>
        <v>2371</v>
      </c>
      <c r="AG84" s="84">
        <f t="shared" si="78"/>
        <v>2452</v>
      </c>
    </row>
    <row r="85" spans="1:33" s="6" customFormat="1" ht="16.05" customHeight="1" thickBot="1">
      <c r="A85" s="1"/>
      <c r="B85" s="123"/>
      <c r="C85" s="78" t="s">
        <v>187</v>
      </c>
      <c r="D85" s="79">
        <f t="shared" ref="D85:AG85" si="79">ROUND($B$81*D$5/30*6/100,0)</f>
        <v>55</v>
      </c>
      <c r="E85" s="79">
        <f t="shared" si="79"/>
        <v>110</v>
      </c>
      <c r="F85" s="79">
        <f t="shared" si="79"/>
        <v>166</v>
      </c>
      <c r="G85" s="79">
        <f t="shared" si="79"/>
        <v>221</v>
      </c>
      <c r="H85" s="79">
        <f t="shared" si="79"/>
        <v>276</v>
      </c>
      <c r="I85" s="79">
        <f t="shared" si="79"/>
        <v>331</v>
      </c>
      <c r="J85" s="79">
        <f t="shared" si="79"/>
        <v>386</v>
      </c>
      <c r="K85" s="79">
        <f t="shared" si="79"/>
        <v>442</v>
      </c>
      <c r="L85" s="79">
        <f t="shared" si="79"/>
        <v>497</v>
      </c>
      <c r="M85" s="79">
        <f t="shared" si="79"/>
        <v>552</v>
      </c>
      <c r="N85" s="79">
        <f t="shared" si="79"/>
        <v>607</v>
      </c>
      <c r="O85" s="79">
        <f t="shared" si="79"/>
        <v>662</v>
      </c>
      <c r="P85" s="79">
        <f t="shared" si="79"/>
        <v>718</v>
      </c>
      <c r="Q85" s="79">
        <f t="shared" si="79"/>
        <v>773</v>
      </c>
      <c r="R85" s="79">
        <f t="shared" si="79"/>
        <v>828</v>
      </c>
      <c r="S85" s="79">
        <f t="shared" si="79"/>
        <v>883</v>
      </c>
      <c r="T85" s="79">
        <f t="shared" si="79"/>
        <v>938</v>
      </c>
      <c r="U85" s="79">
        <f t="shared" si="79"/>
        <v>994</v>
      </c>
      <c r="V85" s="79">
        <f t="shared" si="79"/>
        <v>1049</v>
      </c>
      <c r="W85" s="79">
        <f t="shared" si="79"/>
        <v>1104</v>
      </c>
      <c r="X85" s="79">
        <f t="shared" si="79"/>
        <v>1159</v>
      </c>
      <c r="Y85" s="79">
        <f t="shared" si="79"/>
        <v>1214</v>
      </c>
      <c r="Z85" s="79">
        <f t="shared" si="79"/>
        <v>1270</v>
      </c>
      <c r="AA85" s="79">
        <f t="shared" si="79"/>
        <v>1325</v>
      </c>
      <c r="AB85" s="79">
        <f t="shared" si="79"/>
        <v>1380</v>
      </c>
      <c r="AC85" s="79">
        <f t="shared" si="79"/>
        <v>1435</v>
      </c>
      <c r="AD85" s="79">
        <f t="shared" si="79"/>
        <v>1490</v>
      </c>
      <c r="AE85" s="79">
        <f t="shared" si="79"/>
        <v>1546</v>
      </c>
      <c r="AF85" s="79">
        <f t="shared" si="79"/>
        <v>1601</v>
      </c>
      <c r="AG85" s="80">
        <f t="shared" si="79"/>
        <v>1656</v>
      </c>
    </row>
    <row r="86" spans="1:33" s="6" customFormat="1" ht="16.05" customHeight="1">
      <c r="A86" s="1"/>
      <c r="B86" s="128">
        <v>28590</v>
      </c>
      <c r="C86" s="68" t="s">
        <v>183</v>
      </c>
      <c r="D86" s="81">
        <f t="shared" ref="D86:AG86" si="80">ROUND($B$86*D$5/30*$C$2*$D$2,0)+ROUND($B$86*D$5/30*$C$3*$D$2,0)</f>
        <v>24</v>
      </c>
      <c r="E86" s="81">
        <f t="shared" si="80"/>
        <v>48</v>
      </c>
      <c r="F86" s="81">
        <f t="shared" si="80"/>
        <v>72</v>
      </c>
      <c r="G86" s="81">
        <f t="shared" si="80"/>
        <v>96</v>
      </c>
      <c r="H86" s="81">
        <f t="shared" si="80"/>
        <v>120</v>
      </c>
      <c r="I86" s="81">
        <f t="shared" si="80"/>
        <v>143</v>
      </c>
      <c r="J86" s="81">
        <f t="shared" si="80"/>
        <v>166</v>
      </c>
      <c r="K86" s="81">
        <f t="shared" si="80"/>
        <v>190</v>
      </c>
      <c r="L86" s="81">
        <f t="shared" si="80"/>
        <v>214</v>
      </c>
      <c r="M86" s="81">
        <f t="shared" si="80"/>
        <v>238</v>
      </c>
      <c r="N86" s="81">
        <f t="shared" si="80"/>
        <v>262</v>
      </c>
      <c r="O86" s="81">
        <f t="shared" si="80"/>
        <v>286</v>
      </c>
      <c r="P86" s="81">
        <f t="shared" si="80"/>
        <v>310</v>
      </c>
      <c r="Q86" s="81">
        <f t="shared" si="80"/>
        <v>334</v>
      </c>
      <c r="R86" s="81">
        <f t="shared" si="80"/>
        <v>358</v>
      </c>
      <c r="S86" s="81">
        <f t="shared" si="80"/>
        <v>381</v>
      </c>
      <c r="T86" s="81">
        <f t="shared" si="80"/>
        <v>405</v>
      </c>
      <c r="U86" s="81">
        <f t="shared" si="80"/>
        <v>429</v>
      </c>
      <c r="V86" s="81">
        <f t="shared" si="80"/>
        <v>452</v>
      </c>
      <c r="W86" s="81">
        <f t="shared" si="80"/>
        <v>476</v>
      </c>
      <c r="X86" s="81">
        <f t="shared" si="80"/>
        <v>500</v>
      </c>
      <c r="Y86" s="81">
        <f t="shared" si="80"/>
        <v>524</v>
      </c>
      <c r="Z86" s="81">
        <f t="shared" si="80"/>
        <v>548</v>
      </c>
      <c r="AA86" s="81">
        <f t="shared" si="80"/>
        <v>572</v>
      </c>
      <c r="AB86" s="81">
        <f t="shared" si="80"/>
        <v>596</v>
      </c>
      <c r="AC86" s="81">
        <f t="shared" si="80"/>
        <v>620</v>
      </c>
      <c r="AD86" s="81">
        <f t="shared" si="80"/>
        <v>643</v>
      </c>
      <c r="AE86" s="81">
        <f t="shared" si="80"/>
        <v>667</v>
      </c>
      <c r="AF86" s="81">
        <f t="shared" si="80"/>
        <v>691</v>
      </c>
      <c r="AG86" s="82">
        <f t="shared" si="80"/>
        <v>715</v>
      </c>
    </row>
    <row r="87" spans="1:33" ht="16.05" customHeight="1">
      <c r="B87" s="129"/>
      <c r="C87" s="71" t="s">
        <v>184</v>
      </c>
      <c r="D87" s="72">
        <f t="shared" ref="D87:AG87" si="81">ROUND($B$86*D$5/30*$C$2*$E$2,0)+ROUND($B$86*D$5/30*$C$3*$E$2,0)</f>
        <v>84</v>
      </c>
      <c r="E87" s="72">
        <f t="shared" si="81"/>
        <v>166</v>
      </c>
      <c r="F87" s="72">
        <f t="shared" si="81"/>
        <v>250</v>
      </c>
      <c r="G87" s="72">
        <f t="shared" si="81"/>
        <v>334</v>
      </c>
      <c r="H87" s="72">
        <f t="shared" si="81"/>
        <v>417</v>
      </c>
      <c r="I87" s="72">
        <f t="shared" si="81"/>
        <v>500</v>
      </c>
      <c r="J87" s="72">
        <f t="shared" si="81"/>
        <v>584</v>
      </c>
      <c r="K87" s="72">
        <f t="shared" si="81"/>
        <v>667</v>
      </c>
      <c r="L87" s="72">
        <f t="shared" si="81"/>
        <v>750</v>
      </c>
      <c r="M87" s="72">
        <f t="shared" si="81"/>
        <v>834</v>
      </c>
      <c r="N87" s="72">
        <f t="shared" si="81"/>
        <v>917</v>
      </c>
      <c r="O87" s="72">
        <f t="shared" si="81"/>
        <v>1001</v>
      </c>
      <c r="P87" s="72">
        <f t="shared" si="81"/>
        <v>1084</v>
      </c>
      <c r="Q87" s="72">
        <f t="shared" si="81"/>
        <v>1167</v>
      </c>
      <c r="R87" s="72">
        <f t="shared" si="81"/>
        <v>1251</v>
      </c>
      <c r="S87" s="72">
        <f t="shared" si="81"/>
        <v>1334</v>
      </c>
      <c r="T87" s="72">
        <f t="shared" si="81"/>
        <v>1417</v>
      </c>
      <c r="U87" s="72">
        <f t="shared" si="81"/>
        <v>1501</v>
      </c>
      <c r="V87" s="72">
        <f t="shared" si="81"/>
        <v>1585</v>
      </c>
      <c r="W87" s="72">
        <f t="shared" si="81"/>
        <v>1667</v>
      </c>
      <c r="X87" s="72">
        <f t="shared" si="81"/>
        <v>1751</v>
      </c>
      <c r="Y87" s="72">
        <f t="shared" si="81"/>
        <v>1835</v>
      </c>
      <c r="Z87" s="72">
        <f t="shared" si="81"/>
        <v>1917</v>
      </c>
      <c r="AA87" s="72">
        <f t="shared" si="81"/>
        <v>2001</v>
      </c>
      <c r="AB87" s="72">
        <f t="shared" si="81"/>
        <v>2085</v>
      </c>
      <c r="AC87" s="72">
        <f t="shared" si="81"/>
        <v>2168</v>
      </c>
      <c r="AD87" s="72">
        <f t="shared" si="81"/>
        <v>2251</v>
      </c>
      <c r="AE87" s="72">
        <f t="shared" si="81"/>
        <v>2335</v>
      </c>
      <c r="AF87" s="72">
        <f t="shared" si="81"/>
        <v>2418</v>
      </c>
      <c r="AG87" s="73">
        <f t="shared" si="81"/>
        <v>2501</v>
      </c>
    </row>
    <row r="88" spans="1:33" s="7" customFormat="1" ht="16.05" customHeight="1">
      <c r="A88" s="1"/>
      <c r="B88" s="129"/>
      <c r="C88" s="74" t="s">
        <v>185</v>
      </c>
      <c r="D88" s="72">
        <f t="shared" ref="D88:AG88" si="82">ROUND($B$86*D$5/30*$C$4,0)</f>
        <v>1</v>
      </c>
      <c r="E88" s="72">
        <f t="shared" si="82"/>
        <v>2</v>
      </c>
      <c r="F88" s="72">
        <f t="shared" si="82"/>
        <v>4</v>
      </c>
      <c r="G88" s="72">
        <f t="shared" si="82"/>
        <v>5</v>
      </c>
      <c r="H88" s="72">
        <f t="shared" si="82"/>
        <v>6</v>
      </c>
      <c r="I88" s="72">
        <f t="shared" si="82"/>
        <v>7</v>
      </c>
      <c r="J88" s="72">
        <f t="shared" si="82"/>
        <v>9</v>
      </c>
      <c r="K88" s="72">
        <f t="shared" si="82"/>
        <v>10</v>
      </c>
      <c r="L88" s="72">
        <f t="shared" si="82"/>
        <v>11</v>
      </c>
      <c r="M88" s="72">
        <f t="shared" si="82"/>
        <v>12</v>
      </c>
      <c r="N88" s="72">
        <f t="shared" si="82"/>
        <v>14</v>
      </c>
      <c r="O88" s="72">
        <f t="shared" si="82"/>
        <v>15</v>
      </c>
      <c r="P88" s="72">
        <f t="shared" si="82"/>
        <v>16</v>
      </c>
      <c r="Q88" s="72">
        <f t="shared" si="82"/>
        <v>17</v>
      </c>
      <c r="R88" s="72">
        <f t="shared" si="82"/>
        <v>19</v>
      </c>
      <c r="S88" s="72">
        <f t="shared" si="82"/>
        <v>20</v>
      </c>
      <c r="T88" s="72">
        <f t="shared" si="82"/>
        <v>21</v>
      </c>
      <c r="U88" s="72">
        <f t="shared" si="82"/>
        <v>22</v>
      </c>
      <c r="V88" s="72">
        <f t="shared" si="82"/>
        <v>24</v>
      </c>
      <c r="W88" s="72">
        <f t="shared" si="82"/>
        <v>25</v>
      </c>
      <c r="X88" s="72">
        <f t="shared" si="82"/>
        <v>26</v>
      </c>
      <c r="Y88" s="72">
        <f t="shared" si="82"/>
        <v>27</v>
      </c>
      <c r="Z88" s="72">
        <f t="shared" si="82"/>
        <v>28</v>
      </c>
      <c r="AA88" s="72">
        <f t="shared" si="82"/>
        <v>30</v>
      </c>
      <c r="AB88" s="72">
        <f t="shared" si="82"/>
        <v>31</v>
      </c>
      <c r="AC88" s="72">
        <f t="shared" si="82"/>
        <v>32</v>
      </c>
      <c r="AD88" s="72">
        <f t="shared" si="82"/>
        <v>33</v>
      </c>
      <c r="AE88" s="72">
        <f t="shared" si="82"/>
        <v>35</v>
      </c>
      <c r="AF88" s="72">
        <f t="shared" si="82"/>
        <v>36</v>
      </c>
      <c r="AG88" s="73">
        <f t="shared" si="82"/>
        <v>37</v>
      </c>
    </row>
    <row r="89" spans="1:33" s="6" customFormat="1" ht="16.05" customHeight="1">
      <c r="A89" s="1"/>
      <c r="B89" s="129"/>
      <c r="C89" s="75" t="s">
        <v>186</v>
      </c>
      <c r="D89" s="83">
        <f t="shared" ref="D89:AG89" si="83">D87+D88</f>
        <v>85</v>
      </c>
      <c r="E89" s="83">
        <f t="shared" si="83"/>
        <v>168</v>
      </c>
      <c r="F89" s="83">
        <f t="shared" si="83"/>
        <v>254</v>
      </c>
      <c r="G89" s="83">
        <f t="shared" si="83"/>
        <v>339</v>
      </c>
      <c r="H89" s="83">
        <f t="shared" si="83"/>
        <v>423</v>
      </c>
      <c r="I89" s="83">
        <f t="shared" si="83"/>
        <v>507</v>
      </c>
      <c r="J89" s="83">
        <f t="shared" si="83"/>
        <v>593</v>
      </c>
      <c r="K89" s="83">
        <f t="shared" si="83"/>
        <v>677</v>
      </c>
      <c r="L89" s="83">
        <f t="shared" si="83"/>
        <v>761</v>
      </c>
      <c r="M89" s="83">
        <f t="shared" si="83"/>
        <v>846</v>
      </c>
      <c r="N89" s="83">
        <f t="shared" si="83"/>
        <v>931</v>
      </c>
      <c r="O89" s="83">
        <f t="shared" si="83"/>
        <v>1016</v>
      </c>
      <c r="P89" s="83">
        <f t="shared" si="83"/>
        <v>1100</v>
      </c>
      <c r="Q89" s="83">
        <f t="shared" si="83"/>
        <v>1184</v>
      </c>
      <c r="R89" s="83">
        <f t="shared" si="83"/>
        <v>1270</v>
      </c>
      <c r="S89" s="83">
        <f t="shared" si="83"/>
        <v>1354</v>
      </c>
      <c r="T89" s="83">
        <f t="shared" si="83"/>
        <v>1438</v>
      </c>
      <c r="U89" s="83">
        <f t="shared" si="83"/>
        <v>1523</v>
      </c>
      <c r="V89" s="83">
        <f t="shared" si="83"/>
        <v>1609</v>
      </c>
      <c r="W89" s="83">
        <f t="shared" si="83"/>
        <v>1692</v>
      </c>
      <c r="X89" s="83">
        <f t="shared" si="83"/>
        <v>1777</v>
      </c>
      <c r="Y89" s="83">
        <f t="shared" si="83"/>
        <v>1862</v>
      </c>
      <c r="Z89" s="83">
        <f t="shared" si="83"/>
        <v>1945</v>
      </c>
      <c r="AA89" s="83">
        <f t="shared" si="83"/>
        <v>2031</v>
      </c>
      <c r="AB89" s="83">
        <f t="shared" si="83"/>
        <v>2116</v>
      </c>
      <c r="AC89" s="83">
        <f t="shared" si="83"/>
        <v>2200</v>
      </c>
      <c r="AD89" s="83">
        <f t="shared" si="83"/>
        <v>2284</v>
      </c>
      <c r="AE89" s="83">
        <f t="shared" si="83"/>
        <v>2370</v>
      </c>
      <c r="AF89" s="83">
        <f t="shared" si="83"/>
        <v>2454</v>
      </c>
      <c r="AG89" s="84">
        <f t="shared" si="83"/>
        <v>2538</v>
      </c>
    </row>
    <row r="90" spans="1:33" s="6" customFormat="1" ht="16.05" customHeight="1" thickBot="1">
      <c r="A90" s="1"/>
      <c r="B90" s="130"/>
      <c r="C90" s="78" t="s">
        <v>187</v>
      </c>
      <c r="D90" s="79">
        <f t="shared" ref="D90:AG90" si="84">ROUND($B$86*D$5/30*6/100,0)</f>
        <v>57</v>
      </c>
      <c r="E90" s="79">
        <f t="shared" si="84"/>
        <v>114</v>
      </c>
      <c r="F90" s="79">
        <f t="shared" si="84"/>
        <v>172</v>
      </c>
      <c r="G90" s="79">
        <f t="shared" si="84"/>
        <v>229</v>
      </c>
      <c r="H90" s="79">
        <f t="shared" si="84"/>
        <v>286</v>
      </c>
      <c r="I90" s="79">
        <f t="shared" si="84"/>
        <v>343</v>
      </c>
      <c r="J90" s="79">
        <f t="shared" si="84"/>
        <v>400</v>
      </c>
      <c r="K90" s="79">
        <f t="shared" si="84"/>
        <v>457</v>
      </c>
      <c r="L90" s="79">
        <f t="shared" si="84"/>
        <v>515</v>
      </c>
      <c r="M90" s="79">
        <f t="shared" si="84"/>
        <v>572</v>
      </c>
      <c r="N90" s="79">
        <f t="shared" si="84"/>
        <v>629</v>
      </c>
      <c r="O90" s="79">
        <f t="shared" si="84"/>
        <v>686</v>
      </c>
      <c r="P90" s="79">
        <f t="shared" si="84"/>
        <v>743</v>
      </c>
      <c r="Q90" s="79">
        <f t="shared" si="84"/>
        <v>801</v>
      </c>
      <c r="R90" s="79">
        <f t="shared" si="84"/>
        <v>858</v>
      </c>
      <c r="S90" s="79">
        <f t="shared" si="84"/>
        <v>915</v>
      </c>
      <c r="T90" s="79">
        <f t="shared" si="84"/>
        <v>972</v>
      </c>
      <c r="U90" s="79">
        <f t="shared" si="84"/>
        <v>1029</v>
      </c>
      <c r="V90" s="79">
        <f t="shared" si="84"/>
        <v>1086</v>
      </c>
      <c r="W90" s="79">
        <f t="shared" si="84"/>
        <v>1144</v>
      </c>
      <c r="X90" s="79">
        <f t="shared" si="84"/>
        <v>1201</v>
      </c>
      <c r="Y90" s="79">
        <f t="shared" si="84"/>
        <v>1258</v>
      </c>
      <c r="Z90" s="79">
        <f t="shared" si="84"/>
        <v>1315</v>
      </c>
      <c r="AA90" s="79">
        <f t="shared" si="84"/>
        <v>1372</v>
      </c>
      <c r="AB90" s="79">
        <f t="shared" si="84"/>
        <v>1430</v>
      </c>
      <c r="AC90" s="79">
        <f t="shared" si="84"/>
        <v>1487</v>
      </c>
      <c r="AD90" s="79">
        <f t="shared" si="84"/>
        <v>1544</v>
      </c>
      <c r="AE90" s="79">
        <f t="shared" si="84"/>
        <v>1601</v>
      </c>
      <c r="AF90" s="79">
        <f t="shared" si="84"/>
        <v>1658</v>
      </c>
      <c r="AG90" s="80">
        <f t="shared" si="84"/>
        <v>1715</v>
      </c>
    </row>
    <row r="91" spans="1:33" s="6" customFormat="1" ht="16.05" customHeight="1">
      <c r="A91" s="1"/>
      <c r="B91" s="128">
        <v>28800</v>
      </c>
      <c r="C91" s="68" t="s">
        <v>183</v>
      </c>
      <c r="D91" s="81">
        <f t="shared" ref="D91:AG91" si="85">ROUND($B$91*D$5/30*$C$2*$D$2,0)+ROUND($B$91*D$5/30*$C$3*$D$2,0)</f>
        <v>24</v>
      </c>
      <c r="E91" s="81">
        <f t="shared" si="85"/>
        <v>48</v>
      </c>
      <c r="F91" s="81">
        <f t="shared" si="85"/>
        <v>72</v>
      </c>
      <c r="G91" s="81">
        <f t="shared" si="85"/>
        <v>96</v>
      </c>
      <c r="H91" s="81">
        <f t="shared" si="85"/>
        <v>120</v>
      </c>
      <c r="I91" s="81">
        <f t="shared" si="85"/>
        <v>144</v>
      </c>
      <c r="J91" s="81">
        <f t="shared" si="85"/>
        <v>168</v>
      </c>
      <c r="K91" s="81">
        <f t="shared" si="85"/>
        <v>192</v>
      </c>
      <c r="L91" s="81">
        <f t="shared" si="85"/>
        <v>216</v>
      </c>
      <c r="M91" s="81">
        <f t="shared" si="85"/>
        <v>240</v>
      </c>
      <c r="N91" s="81">
        <f t="shared" si="85"/>
        <v>264</v>
      </c>
      <c r="O91" s="81">
        <f t="shared" si="85"/>
        <v>288</v>
      </c>
      <c r="P91" s="81">
        <f t="shared" si="85"/>
        <v>312</v>
      </c>
      <c r="Q91" s="81">
        <f t="shared" si="85"/>
        <v>336</v>
      </c>
      <c r="R91" s="81">
        <f t="shared" si="85"/>
        <v>360</v>
      </c>
      <c r="S91" s="81">
        <f t="shared" si="85"/>
        <v>384</v>
      </c>
      <c r="T91" s="81">
        <f t="shared" si="85"/>
        <v>408</v>
      </c>
      <c r="U91" s="81">
        <f t="shared" si="85"/>
        <v>432</v>
      </c>
      <c r="V91" s="81">
        <f t="shared" si="85"/>
        <v>456</v>
      </c>
      <c r="W91" s="81">
        <f t="shared" si="85"/>
        <v>480</v>
      </c>
      <c r="X91" s="81">
        <f t="shared" si="85"/>
        <v>504</v>
      </c>
      <c r="Y91" s="81">
        <f t="shared" si="85"/>
        <v>528</v>
      </c>
      <c r="Z91" s="81">
        <f t="shared" si="85"/>
        <v>552</v>
      </c>
      <c r="AA91" s="81">
        <f t="shared" si="85"/>
        <v>576</v>
      </c>
      <c r="AB91" s="81">
        <f t="shared" si="85"/>
        <v>600</v>
      </c>
      <c r="AC91" s="81">
        <f t="shared" si="85"/>
        <v>624</v>
      </c>
      <c r="AD91" s="81">
        <f t="shared" si="85"/>
        <v>648</v>
      </c>
      <c r="AE91" s="81">
        <f t="shared" si="85"/>
        <v>672</v>
      </c>
      <c r="AF91" s="81">
        <f t="shared" si="85"/>
        <v>696</v>
      </c>
      <c r="AG91" s="82">
        <f t="shared" si="85"/>
        <v>720</v>
      </c>
    </row>
    <row r="92" spans="1:33" ht="16.05" customHeight="1">
      <c r="B92" s="129"/>
      <c r="C92" s="71" t="s">
        <v>184</v>
      </c>
      <c r="D92" s="72">
        <f t="shared" ref="D92:AG92" si="86">ROUND($B$91*D$5/30*$C$2*$E$2,0)+ROUND($B$91*D$5/30*$C$3*$E$2,0)</f>
        <v>84</v>
      </c>
      <c r="E92" s="72">
        <f t="shared" si="86"/>
        <v>168</v>
      </c>
      <c r="F92" s="72">
        <f t="shared" si="86"/>
        <v>252</v>
      </c>
      <c r="G92" s="72">
        <f t="shared" si="86"/>
        <v>336</v>
      </c>
      <c r="H92" s="72">
        <f t="shared" si="86"/>
        <v>420</v>
      </c>
      <c r="I92" s="72">
        <f t="shared" si="86"/>
        <v>504</v>
      </c>
      <c r="J92" s="72">
        <f t="shared" si="86"/>
        <v>588</v>
      </c>
      <c r="K92" s="72">
        <f t="shared" si="86"/>
        <v>672</v>
      </c>
      <c r="L92" s="72">
        <f t="shared" si="86"/>
        <v>756</v>
      </c>
      <c r="M92" s="72">
        <f t="shared" si="86"/>
        <v>840</v>
      </c>
      <c r="N92" s="72">
        <f t="shared" si="86"/>
        <v>924</v>
      </c>
      <c r="O92" s="72">
        <f t="shared" si="86"/>
        <v>1008</v>
      </c>
      <c r="P92" s="72">
        <f t="shared" si="86"/>
        <v>1092</v>
      </c>
      <c r="Q92" s="72">
        <f t="shared" si="86"/>
        <v>1176</v>
      </c>
      <c r="R92" s="72">
        <f t="shared" si="86"/>
        <v>1260</v>
      </c>
      <c r="S92" s="72">
        <f t="shared" si="86"/>
        <v>1344</v>
      </c>
      <c r="T92" s="72">
        <f t="shared" si="86"/>
        <v>1428</v>
      </c>
      <c r="U92" s="72">
        <f t="shared" si="86"/>
        <v>1512</v>
      </c>
      <c r="V92" s="72">
        <f t="shared" si="86"/>
        <v>1596</v>
      </c>
      <c r="W92" s="72">
        <f t="shared" si="86"/>
        <v>1680</v>
      </c>
      <c r="X92" s="72">
        <f t="shared" si="86"/>
        <v>1764</v>
      </c>
      <c r="Y92" s="72">
        <f t="shared" si="86"/>
        <v>1848</v>
      </c>
      <c r="Z92" s="72">
        <f t="shared" si="86"/>
        <v>1932</v>
      </c>
      <c r="AA92" s="72">
        <f t="shared" si="86"/>
        <v>2016</v>
      </c>
      <c r="AB92" s="72">
        <f t="shared" si="86"/>
        <v>2100</v>
      </c>
      <c r="AC92" s="72">
        <f t="shared" si="86"/>
        <v>2184</v>
      </c>
      <c r="AD92" s="72">
        <f t="shared" si="86"/>
        <v>2268</v>
      </c>
      <c r="AE92" s="72">
        <f t="shared" si="86"/>
        <v>2352</v>
      </c>
      <c r="AF92" s="72">
        <f t="shared" si="86"/>
        <v>2436</v>
      </c>
      <c r="AG92" s="73">
        <f t="shared" si="86"/>
        <v>2520</v>
      </c>
    </row>
    <row r="93" spans="1:33" s="7" customFormat="1" ht="16.05" customHeight="1">
      <c r="A93" s="1"/>
      <c r="B93" s="129"/>
      <c r="C93" s="74" t="s">
        <v>185</v>
      </c>
      <c r="D93" s="72">
        <f t="shared" ref="D93:AG93" si="87">ROUND($B$91*D$5/30*$C$4,0)</f>
        <v>1</v>
      </c>
      <c r="E93" s="72">
        <f t="shared" si="87"/>
        <v>2</v>
      </c>
      <c r="F93" s="72">
        <f t="shared" si="87"/>
        <v>4</v>
      </c>
      <c r="G93" s="72">
        <f t="shared" si="87"/>
        <v>5</v>
      </c>
      <c r="H93" s="72">
        <f t="shared" si="87"/>
        <v>6</v>
      </c>
      <c r="I93" s="72">
        <f t="shared" si="87"/>
        <v>7</v>
      </c>
      <c r="J93" s="72">
        <f t="shared" si="87"/>
        <v>9</v>
      </c>
      <c r="K93" s="72">
        <f t="shared" si="87"/>
        <v>10</v>
      </c>
      <c r="L93" s="72">
        <f t="shared" si="87"/>
        <v>11</v>
      </c>
      <c r="M93" s="72">
        <f t="shared" si="87"/>
        <v>12</v>
      </c>
      <c r="N93" s="72">
        <f t="shared" si="87"/>
        <v>14</v>
      </c>
      <c r="O93" s="72">
        <f t="shared" si="87"/>
        <v>15</v>
      </c>
      <c r="P93" s="72">
        <f t="shared" si="87"/>
        <v>16</v>
      </c>
      <c r="Q93" s="72">
        <f t="shared" si="87"/>
        <v>17</v>
      </c>
      <c r="R93" s="72">
        <f t="shared" si="87"/>
        <v>19</v>
      </c>
      <c r="S93" s="72">
        <f t="shared" si="87"/>
        <v>20</v>
      </c>
      <c r="T93" s="72">
        <f t="shared" si="87"/>
        <v>21</v>
      </c>
      <c r="U93" s="72">
        <f t="shared" si="87"/>
        <v>22</v>
      </c>
      <c r="V93" s="72">
        <f t="shared" si="87"/>
        <v>24</v>
      </c>
      <c r="W93" s="72">
        <f t="shared" si="87"/>
        <v>25</v>
      </c>
      <c r="X93" s="72">
        <f t="shared" si="87"/>
        <v>26</v>
      </c>
      <c r="Y93" s="72">
        <f t="shared" si="87"/>
        <v>27</v>
      </c>
      <c r="Z93" s="72">
        <f t="shared" si="87"/>
        <v>29</v>
      </c>
      <c r="AA93" s="72">
        <f t="shared" si="87"/>
        <v>30</v>
      </c>
      <c r="AB93" s="72">
        <f t="shared" si="87"/>
        <v>31</v>
      </c>
      <c r="AC93" s="72">
        <f t="shared" si="87"/>
        <v>32</v>
      </c>
      <c r="AD93" s="72">
        <f t="shared" si="87"/>
        <v>34</v>
      </c>
      <c r="AE93" s="72">
        <f t="shared" si="87"/>
        <v>35</v>
      </c>
      <c r="AF93" s="72">
        <f t="shared" si="87"/>
        <v>36</v>
      </c>
      <c r="AG93" s="73">
        <f t="shared" si="87"/>
        <v>37</v>
      </c>
    </row>
    <row r="94" spans="1:33" s="6" customFormat="1" ht="16.05" customHeight="1">
      <c r="A94" s="1"/>
      <c r="B94" s="129"/>
      <c r="C94" s="75" t="s">
        <v>186</v>
      </c>
      <c r="D94" s="83">
        <f t="shared" ref="D94:AG94" si="88">D92+D93</f>
        <v>85</v>
      </c>
      <c r="E94" s="83">
        <f t="shared" si="88"/>
        <v>170</v>
      </c>
      <c r="F94" s="83">
        <f t="shared" si="88"/>
        <v>256</v>
      </c>
      <c r="G94" s="83">
        <f t="shared" si="88"/>
        <v>341</v>
      </c>
      <c r="H94" s="83">
        <f t="shared" si="88"/>
        <v>426</v>
      </c>
      <c r="I94" s="83">
        <f t="shared" si="88"/>
        <v>511</v>
      </c>
      <c r="J94" s="83">
        <f t="shared" si="88"/>
        <v>597</v>
      </c>
      <c r="K94" s="83">
        <f t="shared" si="88"/>
        <v>682</v>
      </c>
      <c r="L94" s="83">
        <f t="shared" si="88"/>
        <v>767</v>
      </c>
      <c r="M94" s="83">
        <f t="shared" si="88"/>
        <v>852</v>
      </c>
      <c r="N94" s="83">
        <f t="shared" si="88"/>
        <v>938</v>
      </c>
      <c r="O94" s="83">
        <f t="shared" si="88"/>
        <v>1023</v>
      </c>
      <c r="P94" s="83">
        <f t="shared" si="88"/>
        <v>1108</v>
      </c>
      <c r="Q94" s="83">
        <f t="shared" si="88"/>
        <v>1193</v>
      </c>
      <c r="R94" s="83">
        <f t="shared" si="88"/>
        <v>1279</v>
      </c>
      <c r="S94" s="83">
        <f t="shared" si="88"/>
        <v>1364</v>
      </c>
      <c r="T94" s="83">
        <f t="shared" si="88"/>
        <v>1449</v>
      </c>
      <c r="U94" s="83">
        <f t="shared" si="88"/>
        <v>1534</v>
      </c>
      <c r="V94" s="83">
        <f t="shared" si="88"/>
        <v>1620</v>
      </c>
      <c r="W94" s="83">
        <f t="shared" si="88"/>
        <v>1705</v>
      </c>
      <c r="X94" s="83">
        <f t="shared" si="88"/>
        <v>1790</v>
      </c>
      <c r="Y94" s="83">
        <f t="shared" si="88"/>
        <v>1875</v>
      </c>
      <c r="Z94" s="83">
        <f t="shared" si="88"/>
        <v>1961</v>
      </c>
      <c r="AA94" s="83">
        <f t="shared" si="88"/>
        <v>2046</v>
      </c>
      <c r="AB94" s="83">
        <f t="shared" si="88"/>
        <v>2131</v>
      </c>
      <c r="AC94" s="83">
        <f t="shared" si="88"/>
        <v>2216</v>
      </c>
      <c r="AD94" s="83">
        <f t="shared" si="88"/>
        <v>2302</v>
      </c>
      <c r="AE94" s="83">
        <f t="shared" si="88"/>
        <v>2387</v>
      </c>
      <c r="AF94" s="83">
        <f t="shared" si="88"/>
        <v>2472</v>
      </c>
      <c r="AG94" s="84">
        <f t="shared" si="88"/>
        <v>2557</v>
      </c>
    </row>
    <row r="95" spans="1:33" s="6" customFormat="1" ht="16.05" customHeight="1" thickBot="1">
      <c r="A95" s="1"/>
      <c r="B95" s="130"/>
      <c r="C95" s="78" t="s">
        <v>187</v>
      </c>
      <c r="D95" s="79">
        <f t="shared" ref="D95:AG95" si="89">ROUND($B$91*D$5/30*6/100,0)</f>
        <v>58</v>
      </c>
      <c r="E95" s="79">
        <f t="shared" si="89"/>
        <v>115</v>
      </c>
      <c r="F95" s="79">
        <f t="shared" si="89"/>
        <v>173</v>
      </c>
      <c r="G95" s="79">
        <f t="shared" si="89"/>
        <v>230</v>
      </c>
      <c r="H95" s="79">
        <f t="shared" si="89"/>
        <v>288</v>
      </c>
      <c r="I95" s="79">
        <f t="shared" si="89"/>
        <v>346</v>
      </c>
      <c r="J95" s="79">
        <f t="shared" si="89"/>
        <v>403</v>
      </c>
      <c r="K95" s="79">
        <f t="shared" si="89"/>
        <v>461</v>
      </c>
      <c r="L95" s="79">
        <f t="shared" si="89"/>
        <v>518</v>
      </c>
      <c r="M95" s="79">
        <f t="shared" si="89"/>
        <v>576</v>
      </c>
      <c r="N95" s="79">
        <f t="shared" si="89"/>
        <v>634</v>
      </c>
      <c r="O95" s="79">
        <f t="shared" si="89"/>
        <v>691</v>
      </c>
      <c r="P95" s="79">
        <f t="shared" si="89"/>
        <v>749</v>
      </c>
      <c r="Q95" s="79">
        <f t="shared" si="89"/>
        <v>806</v>
      </c>
      <c r="R95" s="79">
        <f t="shared" si="89"/>
        <v>864</v>
      </c>
      <c r="S95" s="79">
        <f t="shared" si="89"/>
        <v>922</v>
      </c>
      <c r="T95" s="79">
        <f t="shared" si="89"/>
        <v>979</v>
      </c>
      <c r="U95" s="79">
        <f t="shared" si="89"/>
        <v>1037</v>
      </c>
      <c r="V95" s="79">
        <f t="shared" si="89"/>
        <v>1094</v>
      </c>
      <c r="W95" s="79">
        <f t="shared" si="89"/>
        <v>1152</v>
      </c>
      <c r="X95" s="79">
        <f t="shared" si="89"/>
        <v>1210</v>
      </c>
      <c r="Y95" s="79">
        <f t="shared" si="89"/>
        <v>1267</v>
      </c>
      <c r="Z95" s="79">
        <f t="shared" si="89"/>
        <v>1325</v>
      </c>
      <c r="AA95" s="79">
        <f t="shared" si="89"/>
        <v>1382</v>
      </c>
      <c r="AB95" s="79">
        <f t="shared" si="89"/>
        <v>1440</v>
      </c>
      <c r="AC95" s="79">
        <f t="shared" si="89"/>
        <v>1498</v>
      </c>
      <c r="AD95" s="79">
        <f t="shared" si="89"/>
        <v>1555</v>
      </c>
      <c r="AE95" s="79">
        <f t="shared" si="89"/>
        <v>1613</v>
      </c>
      <c r="AF95" s="79">
        <f t="shared" si="89"/>
        <v>1670</v>
      </c>
      <c r="AG95" s="80">
        <f t="shared" si="89"/>
        <v>1728</v>
      </c>
    </row>
    <row r="96" spans="1:33" s="6" customFormat="1" ht="16.05" customHeight="1">
      <c r="A96" s="1"/>
      <c r="B96" s="128">
        <v>30300</v>
      </c>
      <c r="C96" s="68" t="s">
        <v>183</v>
      </c>
      <c r="D96" s="81">
        <f t="shared" ref="D96:AG96" si="90">ROUND($B$96*D$5/30*$C$2*$D$2,0)+ROUND($B$96*D$5/30*$C$3*$D$2,0)</f>
        <v>25</v>
      </c>
      <c r="E96" s="81">
        <f t="shared" si="90"/>
        <v>50</v>
      </c>
      <c r="F96" s="81">
        <f t="shared" si="90"/>
        <v>76</v>
      </c>
      <c r="G96" s="81">
        <f t="shared" si="90"/>
        <v>101</v>
      </c>
      <c r="H96" s="81">
        <f t="shared" si="90"/>
        <v>126</v>
      </c>
      <c r="I96" s="81">
        <f t="shared" si="90"/>
        <v>151</v>
      </c>
      <c r="J96" s="81">
        <f t="shared" si="90"/>
        <v>177</v>
      </c>
      <c r="K96" s="81">
        <f t="shared" si="90"/>
        <v>202</v>
      </c>
      <c r="L96" s="81">
        <f t="shared" si="90"/>
        <v>227</v>
      </c>
      <c r="M96" s="81">
        <f t="shared" si="90"/>
        <v>252</v>
      </c>
      <c r="N96" s="81">
        <f t="shared" si="90"/>
        <v>278</v>
      </c>
      <c r="O96" s="81">
        <f t="shared" si="90"/>
        <v>303</v>
      </c>
      <c r="P96" s="81">
        <f t="shared" si="90"/>
        <v>328</v>
      </c>
      <c r="Q96" s="81">
        <f t="shared" si="90"/>
        <v>353</v>
      </c>
      <c r="R96" s="81">
        <f t="shared" si="90"/>
        <v>378</v>
      </c>
      <c r="S96" s="81">
        <f t="shared" si="90"/>
        <v>404</v>
      </c>
      <c r="T96" s="81">
        <f t="shared" si="90"/>
        <v>429</v>
      </c>
      <c r="U96" s="81">
        <f t="shared" si="90"/>
        <v>454</v>
      </c>
      <c r="V96" s="81">
        <f t="shared" si="90"/>
        <v>479</v>
      </c>
      <c r="W96" s="81">
        <f t="shared" si="90"/>
        <v>505</v>
      </c>
      <c r="X96" s="81">
        <f t="shared" si="90"/>
        <v>530</v>
      </c>
      <c r="Y96" s="81">
        <f t="shared" si="90"/>
        <v>555</v>
      </c>
      <c r="Z96" s="81">
        <f t="shared" si="90"/>
        <v>580</v>
      </c>
      <c r="AA96" s="81">
        <f t="shared" si="90"/>
        <v>606</v>
      </c>
      <c r="AB96" s="81">
        <f t="shared" si="90"/>
        <v>632</v>
      </c>
      <c r="AC96" s="81">
        <f t="shared" si="90"/>
        <v>657</v>
      </c>
      <c r="AD96" s="81">
        <f t="shared" si="90"/>
        <v>682</v>
      </c>
      <c r="AE96" s="81">
        <f t="shared" si="90"/>
        <v>707</v>
      </c>
      <c r="AF96" s="81">
        <f t="shared" si="90"/>
        <v>733</v>
      </c>
      <c r="AG96" s="82">
        <f t="shared" si="90"/>
        <v>758</v>
      </c>
    </row>
    <row r="97" spans="1:33" ht="16.05" customHeight="1">
      <c r="B97" s="129"/>
      <c r="C97" s="71" t="s">
        <v>184</v>
      </c>
      <c r="D97" s="72">
        <f t="shared" ref="D97:AG97" si="91">ROUND($B$96*D$5/30*$C$2*$E$2,0)+ROUND($B$96*D$5/30*$C$3*$E$2,0)</f>
        <v>88</v>
      </c>
      <c r="E97" s="72">
        <f t="shared" si="91"/>
        <v>177</v>
      </c>
      <c r="F97" s="72">
        <f t="shared" si="91"/>
        <v>265</v>
      </c>
      <c r="G97" s="72">
        <f t="shared" si="91"/>
        <v>353</v>
      </c>
      <c r="H97" s="72">
        <f t="shared" si="91"/>
        <v>442</v>
      </c>
      <c r="I97" s="72">
        <f t="shared" si="91"/>
        <v>530</v>
      </c>
      <c r="J97" s="72">
        <f t="shared" si="91"/>
        <v>618</v>
      </c>
      <c r="K97" s="72">
        <f t="shared" si="91"/>
        <v>707</v>
      </c>
      <c r="L97" s="72">
        <f t="shared" si="91"/>
        <v>796</v>
      </c>
      <c r="M97" s="72">
        <f t="shared" si="91"/>
        <v>884</v>
      </c>
      <c r="N97" s="72">
        <f t="shared" si="91"/>
        <v>972</v>
      </c>
      <c r="O97" s="72">
        <f t="shared" si="91"/>
        <v>1061</v>
      </c>
      <c r="P97" s="72">
        <f t="shared" si="91"/>
        <v>1149</v>
      </c>
      <c r="Q97" s="72">
        <f t="shared" si="91"/>
        <v>1237</v>
      </c>
      <c r="R97" s="72">
        <f t="shared" si="91"/>
        <v>1326</v>
      </c>
      <c r="S97" s="72">
        <f t="shared" si="91"/>
        <v>1414</v>
      </c>
      <c r="T97" s="72">
        <f t="shared" si="91"/>
        <v>1502</v>
      </c>
      <c r="U97" s="72">
        <f t="shared" si="91"/>
        <v>1590</v>
      </c>
      <c r="V97" s="72">
        <f t="shared" si="91"/>
        <v>1679</v>
      </c>
      <c r="W97" s="72">
        <f t="shared" si="91"/>
        <v>1767</v>
      </c>
      <c r="X97" s="72">
        <f t="shared" si="91"/>
        <v>1855</v>
      </c>
      <c r="Y97" s="72">
        <f t="shared" si="91"/>
        <v>1945</v>
      </c>
      <c r="Z97" s="72">
        <f t="shared" si="91"/>
        <v>2033</v>
      </c>
      <c r="AA97" s="72">
        <f t="shared" si="91"/>
        <v>2121</v>
      </c>
      <c r="AB97" s="72">
        <f t="shared" si="91"/>
        <v>2210</v>
      </c>
      <c r="AC97" s="72">
        <f t="shared" si="91"/>
        <v>2298</v>
      </c>
      <c r="AD97" s="72">
        <f t="shared" si="91"/>
        <v>2386</v>
      </c>
      <c r="AE97" s="72">
        <f t="shared" si="91"/>
        <v>2475</v>
      </c>
      <c r="AF97" s="72">
        <f t="shared" si="91"/>
        <v>2563</v>
      </c>
      <c r="AG97" s="73">
        <f t="shared" si="91"/>
        <v>2651</v>
      </c>
    </row>
    <row r="98" spans="1:33" s="7" customFormat="1" ht="16.05" customHeight="1">
      <c r="A98" s="1"/>
      <c r="B98" s="129"/>
      <c r="C98" s="74" t="s">
        <v>185</v>
      </c>
      <c r="D98" s="72">
        <f t="shared" ref="D98:AG98" si="92">ROUND($B$96*D$5/30*$C$4,0)</f>
        <v>1</v>
      </c>
      <c r="E98" s="72">
        <f t="shared" si="92"/>
        <v>3</v>
      </c>
      <c r="F98" s="72">
        <f t="shared" si="92"/>
        <v>4</v>
      </c>
      <c r="G98" s="72">
        <f t="shared" si="92"/>
        <v>5</v>
      </c>
      <c r="H98" s="72">
        <f t="shared" si="92"/>
        <v>7</v>
      </c>
      <c r="I98" s="72">
        <f t="shared" si="92"/>
        <v>8</v>
      </c>
      <c r="J98" s="72">
        <f t="shared" si="92"/>
        <v>9</v>
      </c>
      <c r="K98" s="72">
        <f t="shared" si="92"/>
        <v>11</v>
      </c>
      <c r="L98" s="72">
        <f t="shared" si="92"/>
        <v>12</v>
      </c>
      <c r="M98" s="72">
        <f t="shared" si="92"/>
        <v>13</v>
      </c>
      <c r="N98" s="72">
        <f t="shared" si="92"/>
        <v>14</v>
      </c>
      <c r="O98" s="72">
        <f t="shared" si="92"/>
        <v>16</v>
      </c>
      <c r="P98" s="72">
        <f t="shared" si="92"/>
        <v>17</v>
      </c>
      <c r="Q98" s="72">
        <f t="shared" si="92"/>
        <v>18</v>
      </c>
      <c r="R98" s="72">
        <f t="shared" si="92"/>
        <v>20</v>
      </c>
      <c r="S98" s="72">
        <f t="shared" si="92"/>
        <v>21</v>
      </c>
      <c r="T98" s="72">
        <f t="shared" si="92"/>
        <v>22</v>
      </c>
      <c r="U98" s="72">
        <f t="shared" si="92"/>
        <v>24</v>
      </c>
      <c r="V98" s="72">
        <f t="shared" si="92"/>
        <v>25</v>
      </c>
      <c r="W98" s="72">
        <f t="shared" si="92"/>
        <v>26</v>
      </c>
      <c r="X98" s="72">
        <f t="shared" si="92"/>
        <v>28</v>
      </c>
      <c r="Y98" s="72">
        <f t="shared" si="92"/>
        <v>29</v>
      </c>
      <c r="Z98" s="72">
        <f t="shared" si="92"/>
        <v>30</v>
      </c>
      <c r="AA98" s="72">
        <f t="shared" si="92"/>
        <v>32</v>
      </c>
      <c r="AB98" s="72">
        <f t="shared" si="92"/>
        <v>33</v>
      </c>
      <c r="AC98" s="72">
        <f t="shared" si="92"/>
        <v>34</v>
      </c>
      <c r="AD98" s="72">
        <f t="shared" si="92"/>
        <v>35</v>
      </c>
      <c r="AE98" s="72">
        <f t="shared" si="92"/>
        <v>37</v>
      </c>
      <c r="AF98" s="72">
        <f t="shared" si="92"/>
        <v>38</v>
      </c>
      <c r="AG98" s="73">
        <f t="shared" si="92"/>
        <v>39</v>
      </c>
    </row>
    <row r="99" spans="1:33" s="6" customFormat="1" ht="16.05" customHeight="1">
      <c r="A99" s="1"/>
      <c r="B99" s="129"/>
      <c r="C99" s="75" t="s">
        <v>186</v>
      </c>
      <c r="D99" s="83">
        <f t="shared" ref="D99:AG99" si="93">D97+D98</f>
        <v>89</v>
      </c>
      <c r="E99" s="83">
        <f t="shared" si="93"/>
        <v>180</v>
      </c>
      <c r="F99" s="83">
        <f t="shared" si="93"/>
        <v>269</v>
      </c>
      <c r="G99" s="83">
        <f t="shared" si="93"/>
        <v>358</v>
      </c>
      <c r="H99" s="83">
        <f t="shared" si="93"/>
        <v>449</v>
      </c>
      <c r="I99" s="83">
        <f t="shared" si="93"/>
        <v>538</v>
      </c>
      <c r="J99" s="83">
        <f t="shared" si="93"/>
        <v>627</v>
      </c>
      <c r="K99" s="83">
        <f t="shared" si="93"/>
        <v>718</v>
      </c>
      <c r="L99" s="83">
        <f t="shared" si="93"/>
        <v>808</v>
      </c>
      <c r="M99" s="83">
        <f t="shared" si="93"/>
        <v>897</v>
      </c>
      <c r="N99" s="83">
        <f t="shared" si="93"/>
        <v>986</v>
      </c>
      <c r="O99" s="83">
        <f t="shared" si="93"/>
        <v>1077</v>
      </c>
      <c r="P99" s="83">
        <f t="shared" si="93"/>
        <v>1166</v>
      </c>
      <c r="Q99" s="83">
        <f t="shared" si="93"/>
        <v>1255</v>
      </c>
      <c r="R99" s="83">
        <f t="shared" si="93"/>
        <v>1346</v>
      </c>
      <c r="S99" s="83">
        <f t="shared" si="93"/>
        <v>1435</v>
      </c>
      <c r="T99" s="83">
        <f t="shared" si="93"/>
        <v>1524</v>
      </c>
      <c r="U99" s="83">
        <f t="shared" si="93"/>
        <v>1614</v>
      </c>
      <c r="V99" s="83">
        <f t="shared" si="93"/>
        <v>1704</v>
      </c>
      <c r="W99" s="83">
        <f t="shared" si="93"/>
        <v>1793</v>
      </c>
      <c r="X99" s="83">
        <f t="shared" si="93"/>
        <v>1883</v>
      </c>
      <c r="Y99" s="83">
        <f t="shared" si="93"/>
        <v>1974</v>
      </c>
      <c r="Z99" s="83">
        <f t="shared" si="93"/>
        <v>2063</v>
      </c>
      <c r="AA99" s="83">
        <f t="shared" si="93"/>
        <v>2153</v>
      </c>
      <c r="AB99" s="83">
        <f t="shared" si="93"/>
        <v>2243</v>
      </c>
      <c r="AC99" s="83">
        <f t="shared" si="93"/>
        <v>2332</v>
      </c>
      <c r="AD99" s="83">
        <f t="shared" si="93"/>
        <v>2421</v>
      </c>
      <c r="AE99" s="83">
        <f t="shared" si="93"/>
        <v>2512</v>
      </c>
      <c r="AF99" s="83">
        <f t="shared" si="93"/>
        <v>2601</v>
      </c>
      <c r="AG99" s="84">
        <f t="shared" si="93"/>
        <v>2690</v>
      </c>
    </row>
    <row r="100" spans="1:33" s="6" customFormat="1" ht="16.05" customHeight="1" thickBot="1">
      <c r="A100" s="1"/>
      <c r="B100" s="130"/>
      <c r="C100" s="78" t="s">
        <v>187</v>
      </c>
      <c r="D100" s="79">
        <f t="shared" ref="D100:AG100" si="94">ROUND($B$96*D$5/30*6/100,0)</f>
        <v>61</v>
      </c>
      <c r="E100" s="79">
        <f t="shared" si="94"/>
        <v>121</v>
      </c>
      <c r="F100" s="79">
        <f t="shared" si="94"/>
        <v>182</v>
      </c>
      <c r="G100" s="79">
        <f t="shared" si="94"/>
        <v>242</v>
      </c>
      <c r="H100" s="79">
        <f t="shared" si="94"/>
        <v>303</v>
      </c>
      <c r="I100" s="79">
        <f t="shared" si="94"/>
        <v>364</v>
      </c>
      <c r="J100" s="79">
        <f t="shared" si="94"/>
        <v>424</v>
      </c>
      <c r="K100" s="79">
        <f t="shared" si="94"/>
        <v>485</v>
      </c>
      <c r="L100" s="79">
        <f t="shared" si="94"/>
        <v>545</v>
      </c>
      <c r="M100" s="79">
        <f t="shared" si="94"/>
        <v>606</v>
      </c>
      <c r="N100" s="79">
        <f t="shared" si="94"/>
        <v>667</v>
      </c>
      <c r="O100" s="79">
        <f t="shared" si="94"/>
        <v>727</v>
      </c>
      <c r="P100" s="79">
        <f t="shared" si="94"/>
        <v>788</v>
      </c>
      <c r="Q100" s="79">
        <f t="shared" si="94"/>
        <v>848</v>
      </c>
      <c r="R100" s="79">
        <f t="shared" si="94"/>
        <v>909</v>
      </c>
      <c r="S100" s="79">
        <f t="shared" si="94"/>
        <v>970</v>
      </c>
      <c r="T100" s="79">
        <f t="shared" si="94"/>
        <v>1030</v>
      </c>
      <c r="U100" s="79">
        <f t="shared" si="94"/>
        <v>1091</v>
      </c>
      <c r="V100" s="79">
        <f t="shared" si="94"/>
        <v>1151</v>
      </c>
      <c r="W100" s="79">
        <f t="shared" si="94"/>
        <v>1212</v>
      </c>
      <c r="X100" s="79">
        <f t="shared" si="94"/>
        <v>1273</v>
      </c>
      <c r="Y100" s="79">
        <f t="shared" si="94"/>
        <v>1333</v>
      </c>
      <c r="Z100" s="79">
        <f t="shared" si="94"/>
        <v>1394</v>
      </c>
      <c r="AA100" s="79">
        <f t="shared" si="94"/>
        <v>1454</v>
      </c>
      <c r="AB100" s="79">
        <f t="shared" si="94"/>
        <v>1515</v>
      </c>
      <c r="AC100" s="79">
        <f t="shared" si="94"/>
        <v>1576</v>
      </c>
      <c r="AD100" s="79">
        <f t="shared" si="94"/>
        <v>1636</v>
      </c>
      <c r="AE100" s="79">
        <f t="shared" si="94"/>
        <v>1697</v>
      </c>
      <c r="AF100" s="79">
        <f t="shared" si="94"/>
        <v>1757</v>
      </c>
      <c r="AG100" s="80">
        <f t="shared" si="94"/>
        <v>1818</v>
      </c>
    </row>
    <row r="101" spans="1:33" s="6" customFormat="1" ht="16.05" customHeight="1">
      <c r="A101" s="1"/>
      <c r="B101" s="128">
        <v>31800</v>
      </c>
      <c r="C101" s="68" t="s">
        <v>183</v>
      </c>
      <c r="D101" s="81">
        <f t="shared" ref="D101:AG101" si="95">ROUND($B$101*D$5/30*$C$2*$D$2,0)+ROUND($B$101*D$5/30*$C$3*$D$2,0)</f>
        <v>26</v>
      </c>
      <c r="E101" s="81">
        <f t="shared" si="95"/>
        <v>53</v>
      </c>
      <c r="F101" s="81">
        <f t="shared" si="95"/>
        <v>79</v>
      </c>
      <c r="G101" s="81">
        <f t="shared" si="95"/>
        <v>106</v>
      </c>
      <c r="H101" s="81">
        <f t="shared" si="95"/>
        <v>133</v>
      </c>
      <c r="I101" s="81">
        <f t="shared" si="95"/>
        <v>159</v>
      </c>
      <c r="J101" s="81">
        <f t="shared" si="95"/>
        <v>186</v>
      </c>
      <c r="K101" s="81">
        <f t="shared" si="95"/>
        <v>212</v>
      </c>
      <c r="L101" s="81">
        <f t="shared" si="95"/>
        <v>238</v>
      </c>
      <c r="M101" s="81">
        <f t="shared" si="95"/>
        <v>265</v>
      </c>
      <c r="N101" s="81">
        <f t="shared" si="95"/>
        <v>291</v>
      </c>
      <c r="O101" s="81">
        <f t="shared" si="95"/>
        <v>318</v>
      </c>
      <c r="P101" s="81">
        <f t="shared" si="95"/>
        <v>345</v>
      </c>
      <c r="Q101" s="81">
        <f t="shared" si="95"/>
        <v>371</v>
      </c>
      <c r="R101" s="81">
        <f t="shared" si="95"/>
        <v>398</v>
      </c>
      <c r="S101" s="81">
        <f t="shared" si="95"/>
        <v>424</v>
      </c>
      <c r="T101" s="81">
        <f t="shared" si="95"/>
        <v>450</v>
      </c>
      <c r="U101" s="81">
        <f t="shared" si="95"/>
        <v>477</v>
      </c>
      <c r="V101" s="81">
        <f t="shared" si="95"/>
        <v>503</v>
      </c>
      <c r="W101" s="81">
        <f t="shared" si="95"/>
        <v>530</v>
      </c>
      <c r="X101" s="81">
        <f t="shared" si="95"/>
        <v>557</v>
      </c>
      <c r="Y101" s="81">
        <f t="shared" si="95"/>
        <v>583</v>
      </c>
      <c r="Z101" s="81">
        <f t="shared" si="95"/>
        <v>610</v>
      </c>
      <c r="AA101" s="81">
        <f t="shared" si="95"/>
        <v>636</v>
      </c>
      <c r="AB101" s="81">
        <f t="shared" si="95"/>
        <v>663</v>
      </c>
      <c r="AC101" s="81">
        <f t="shared" si="95"/>
        <v>689</v>
      </c>
      <c r="AD101" s="81">
        <f t="shared" si="95"/>
        <v>715</v>
      </c>
      <c r="AE101" s="81">
        <f t="shared" si="95"/>
        <v>742</v>
      </c>
      <c r="AF101" s="81">
        <f t="shared" si="95"/>
        <v>768</v>
      </c>
      <c r="AG101" s="82">
        <f t="shared" si="95"/>
        <v>795</v>
      </c>
    </row>
    <row r="102" spans="1:33" ht="16.05" customHeight="1">
      <c r="B102" s="129"/>
      <c r="C102" s="71" t="s">
        <v>184</v>
      </c>
      <c r="D102" s="72">
        <f t="shared" ref="D102:AG102" si="96">ROUND($B$101*D$5/30*$C$2*$E$2,0)+ROUND($B$101*D$5/30*$C$3*$E$2,0)</f>
        <v>92</v>
      </c>
      <c r="E102" s="72">
        <f t="shared" si="96"/>
        <v>186</v>
      </c>
      <c r="F102" s="72">
        <f t="shared" si="96"/>
        <v>278</v>
      </c>
      <c r="G102" s="72">
        <f t="shared" si="96"/>
        <v>371</v>
      </c>
      <c r="H102" s="72">
        <f t="shared" si="96"/>
        <v>464</v>
      </c>
      <c r="I102" s="72">
        <f t="shared" si="96"/>
        <v>557</v>
      </c>
      <c r="J102" s="72">
        <f t="shared" si="96"/>
        <v>649</v>
      </c>
      <c r="K102" s="72">
        <f t="shared" si="96"/>
        <v>742</v>
      </c>
      <c r="L102" s="72">
        <f t="shared" si="96"/>
        <v>835</v>
      </c>
      <c r="M102" s="72">
        <f t="shared" si="96"/>
        <v>927</v>
      </c>
      <c r="N102" s="72">
        <f t="shared" si="96"/>
        <v>1021</v>
      </c>
      <c r="O102" s="72">
        <f t="shared" si="96"/>
        <v>1113</v>
      </c>
      <c r="P102" s="72">
        <f t="shared" si="96"/>
        <v>1205</v>
      </c>
      <c r="Q102" s="72">
        <f t="shared" si="96"/>
        <v>1299</v>
      </c>
      <c r="R102" s="72">
        <f t="shared" si="96"/>
        <v>1391</v>
      </c>
      <c r="S102" s="72">
        <f t="shared" si="96"/>
        <v>1484</v>
      </c>
      <c r="T102" s="72">
        <f t="shared" si="96"/>
        <v>1577</v>
      </c>
      <c r="U102" s="72">
        <f t="shared" si="96"/>
        <v>1670</v>
      </c>
      <c r="V102" s="72">
        <f t="shared" si="96"/>
        <v>1762</v>
      </c>
      <c r="W102" s="72">
        <f t="shared" si="96"/>
        <v>1855</v>
      </c>
      <c r="X102" s="72">
        <f t="shared" si="96"/>
        <v>1948</v>
      </c>
      <c r="Y102" s="72">
        <f t="shared" si="96"/>
        <v>2040</v>
      </c>
      <c r="Z102" s="72">
        <f t="shared" si="96"/>
        <v>2134</v>
      </c>
      <c r="AA102" s="72">
        <f t="shared" si="96"/>
        <v>2226</v>
      </c>
      <c r="AB102" s="72">
        <f t="shared" si="96"/>
        <v>2319</v>
      </c>
      <c r="AC102" s="72">
        <f t="shared" si="96"/>
        <v>2412</v>
      </c>
      <c r="AD102" s="72">
        <f t="shared" si="96"/>
        <v>2504</v>
      </c>
      <c r="AE102" s="72">
        <f t="shared" si="96"/>
        <v>2597</v>
      </c>
      <c r="AF102" s="72">
        <f t="shared" si="96"/>
        <v>2690</v>
      </c>
      <c r="AG102" s="73">
        <f t="shared" si="96"/>
        <v>2783</v>
      </c>
    </row>
    <row r="103" spans="1:33" s="7" customFormat="1" ht="16.05" customHeight="1">
      <c r="A103" s="1"/>
      <c r="B103" s="129"/>
      <c r="C103" s="74" t="s">
        <v>185</v>
      </c>
      <c r="D103" s="72">
        <f t="shared" ref="D103:AG103" si="97">ROUND($B$101*D$5/30*$C$4,0)</f>
        <v>1</v>
      </c>
      <c r="E103" s="72">
        <f t="shared" si="97"/>
        <v>3</v>
      </c>
      <c r="F103" s="72">
        <f t="shared" si="97"/>
        <v>4</v>
      </c>
      <c r="G103" s="72">
        <f t="shared" si="97"/>
        <v>6</v>
      </c>
      <c r="H103" s="72">
        <f t="shared" si="97"/>
        <v>7</v>
      </c>
      <c r="I103" s="72">
        <f t="shared" si="97"/>
        <v>8</v>
      </c>
      <c r="J103" s="72">
        <f t="shared" si="97"/>
        <v>10</v>
      </c>
      <c r="K103" s="72">
        <f t="shared" si="97"/>
        <v>11</v>
      </c>
      <c r="L103" s="72">
        <f t="shared" si="97"/>
        <v>12</v>
      </c>
      <c r="M103" s="72">
        <f t="shared" si="97"/>
        <v>14</v>
      </c>
      <c r="N103" s="72">
        <f t="shared" si="97"/>
        <v>15</v>
      </c>
      <c r="O103" s="72">
        <f t="shared" si="97"/>
        <v>17</v>
      </c>
      <c r="P103" s="72">
        <f t="shared" si="97"/>
        <v>18</v>
      </c>
      <c r="Q103" s="72">
        <f t="shared" si="97"/>
        <v>19</v>
      </c>
      <c r="R103" s="72">
        <f t="shared" si="97"/>
        <v>21</v>
      </c>
      <c r="S103" s="72">
        <f t="shared" si="97"/>
        <v>22</v>
      </c>
      <c r="T103" s="72">
        <f t="shared" si="97"/>
        <v>23</v>
      </c>
      <c r="U103" s="72">
        <f t="shared" si="97"/>
        <v>25</v>
      </c>
      <c r="V103" s="72">
        <f t="shared" si="97"/>
        <v>26</v>
      </c>
      <c r="W103" s="72">
        <f t="shared" si="97"/>
        <v>28</v>
      </c>
      <c r="X103" s="72">
        <f t="shared" si="97"/>
        <v>29</v>
      </c>
      <c r="Y103" s="72">
        <f t="shared" si="97"/>
        <v>30</v>
      </c>
      <c r="Z103" s="72">
        <f t="shared" si="97"/>
        <v>32</v>
      </c>
      <c r="AA103" s="72">
        <f t="shared" si="97"/>
        <v>33</v>
      </c>
      <c r="AB103" s="72">
        <f t="shared" si="97"/>
        <v>34</v>
      </c>
      <c r="AC103" s="72">
        <f t="shared" si="97"/>
        <v>36</v>
      </c>
      <c r="AD103" s="72">
        <f t="shared" si="97"/>
        <v>37</v>
      </c>
      <c r="AE103" s="72">
        <f t="shared" si="97"/>
        <v>39</v>
      </c>
      <c r="AF103" s="72">
        <f t="shared" si="97"/>
        <v>40</v>
      </c>
      <c r="AG103" s="73">
        <f t="shared" si="97"/>
        <v>41</v>
      </c>
    </row>
    <row r="104" spans="1:33" s="6" customFormat="1" ht="16.05" customHeight="1">
      <c r="A104" s="1"/>
      <c r="B104" s="129"/>
      <c r="C104" s="75" t="s">
        <v>186</v>
      </c>
      <c r="D104" s="83">
        <f t="shared" ref="D104:AG104" si="98">D102+D103</f>
        <v>93</v>
      </c>
      <c r="E104" s="83">
        <f t="shared" si="98"/>
        <v>189</v>
      </c>
      <c r="F104" s="83">
        <f t="shared" si="98"/>
        <v>282</v>
      </c>
      <c r="G104" s="83">
        <f t="shared" si="98"/>
        <v>377</v>
      </c>
      <c r="H104" s="83">
        <f t="shared" si="98"/>
        <v>471</v>
      </c>
      <c r="I104" s="83">
        <f t="shared" si="98"/>
        <v>565</v>
      </c>
      <c r="J104" s="83">
        <f t="shared" si="98"/>
        <v>659</v>
      </c>
      <c r="K104" s="83">
        <f t="shared" si="98"/>
        <v>753</v>
      </c>
      <c r="L104" s="83">
        <f t="shared" si="98"/>
        <v>847</v>
      </c>
      <c r="M104" s="83">
        <f t="shared" si="98"/>
        <v>941</v>
      </c>
      <c r="N104" s="83">
        <f t="shared" si="98"/>
        <v>1036</v>
      </c>
      <c r="O104" s="83">
        <f t="shared" si="98"/>
        <v>1130</v>
      </c>
      <c r="P104" s="83">
        <f t="shared" si="98"/>
        <v>1223</v>
      </c>
      <c r="Q104" s="83">
        <f t="shared" si="98"/>
        <v>1318</v>
      </c>
      <c r="R104" s="83">
        <f t="shared" si="98"/>
        <v>1412</v>
      </c>
      <c r="S104" s="83">
        <f t="shared" si="98"/>
        <v>1506</v>
      </c>
      <c r="T104" s="83">
        <f t="shared" si="98"/>
        <v>1600</v>
      </c>
      <c r="U104" s="83">
        <f t="shared" si="98"/>
        <v>1695</v>
      </c>
      <c r="V104" s="83">
        <f t="shared" si="98"/>
        <v>1788</v>
      </c>
      <c r="W104" s="83">
        <f t="shared" si="98"/>
        <v>1883</v>
      </c>
      <c r="X104" s="83">
        <f t="shared" si="98"/>
        <v>1977</v>
      </c>
      <c r="Y104" s="83">
        <f t="shared" si="98"/>
        <v>2070</v>
      </c>
      <c r="Z104" s="83">
        <f t="shared" si="98"/>
        <v>2166</v>
      </c>
      <c r="AA104" s="83">
        <f t="shared" si="98"/>
        <v>2259</v>
      </c>
      <c r="AB104" s="83">
        <f t="shared" si="98"/>
        <v>2353</v>
      </c>
      <c r="AC104" s="83">
        <f t="shared" si="98"/>
        <v>2448</v>
      </c>
      <c r="AD104" s="83">
        <f t="shared" si="98"/>
        <v>2541</v>
      </c>
      <c r="AE104" s="83">
        <f t="shared" si="98"/>
        <v>2636</v>
      </c>
      <c r="AF104" s="83">
        <f t="shared" si="98"/>
        <v>2730</v>
      </c>
      <c r="AG104" s="84">
        <f t="shared" si="98"/>
        <v>2824</v>
      </c>
    </row>
    <row r="105" spans="1:33" s="6" customFormat="1" ht="16.05" customHeight="1" thickBot="1">
      <c r="A105" s="1"/>
      <c r="B105" s="130"/>
      <c r="C105" s="78" t="s">
        <v>187</v>
      </c>
      <c r="D105" s="79">
        <f t="shared" ref="D105:AG105" si="99">ROUND($B$101*D$5/30*6/100,0)</f>
        <v>64</v>
      </c>
      <c r="E105" s="79">
        <f t="shared" si="99"/>
        <v>127</v>
      </c>
      <c r="F105" s="79">
        <f t="shared" si="99"/>
        <v>191</v>
      </c>
      <c r="G105" s="79">
        <f t="shared" si="99"/>
        <v>254</v>
      </c>
      <c r="H105" s="79">
        <f t="shared" si="99"/>
        <v>318</v>
      </c>
      <c r="I105" s="79">
        <f t="shared" si="99"/>
        <v>382</v>
      </c>
      <c r="J105" s="79">
        <f t="shared" si="99"/>
        <v>445</v>
      </c>
      <c r="K105" s="79">
        <f t="shared" si="99"/>
        <v>509</v>
      </c>
      <c r="L105" s="79">
        <f t="shared" si="99"/>
        <v>572</v>
      </c>
      <c r="M105" s="79">
        <f t="shared" si="99"/>
        <v>636</v>
      </c>
      <c r="N105" s="79">
        <f t="shared" si="99"/>
        <v>700</v>
      </c>
      <c r="O105" s="79">
        <f t="shared" si="99"/>
        <v>763</v>
      </c>
      <c r="P105" s="79">
        <f t="shared" si="99"/>
        <v>827</v>
      </c>
      <c r="Q105" s="79">
        <f t="shared" si="99"/>
        <v>890</v>
      </c>
      <c r="R105" s="79">
        <f t="shared" si="99"/>
        <v>954</v>
      </c>
      <c r="S105" s="79">
        <f t="shared" si="99"/>
        <v>1018</v>
      </c>
      <c r="T105" s="79">
        <f t="shared" si="99"/>
        <v>1081</v>
      </c>
      <c r="U105" s="79">
        <f t="shared" si="99"/>
        <v>1145</v>
      </c>
      <c r="V105" s="79">
        <f t="shared" si="99"/>
        <v>1208</v>
      </c>
      <c r="W105" s="79">
        <f t="shared" si="99"/>
        <v>1272</v>
      </c>
      <c r="X105" s="79">
        <f t="shared" si="99"/>
        <v>1336</v>
      </c>
      <c r="Y105" s="79">
        <f t="shared" si="99"/>
        <v>1399</v>
      </c>
      <c r="Z105" s="79">
        <f t="shared" si="99"/>
        <v>1463</v>
      </c>
      <c r="AA105" s="79">
        <f t="shared" si="99"/>
        <v>1526</v>
      </c>
      <c r="AB105" s="79">
        <f t="shared" si="99"/>
        <v>1590</v>
      </c>
      <c r="AC105" s="79">
        <f t="shared" si="99"/>
        <v>1654</v>
      </c>
      <c r="AD105" s="79">
        <f t="shared" si="99"/>
        <v>1717</v>
      </c>
      <c r="AE105" s="79">
        <f t="shared" si="99"/>
        <v>1781</v>
      </c>
      <c r="AF105" s="79">
        <f t="shared" si="99"/>
        <v>1844</v>
      </c>
      <c r="AG105" s="80">
        <f t="shared" si="99"/>
        <v>1908</v>
      </c>
    </row>
    <row r="106" spans="1:33" s="6" customFormat="1" ht="16.05" customHeight="1">
      <c r="A106" s="1"/>
      <c r="B106" s="128">
        <v>33300</v>
      </c>
      <c r="C106" s="68" t="s">
        <v>183</v>
      </c>
      <c r="D106" s="81">
        <f t="shared" ref="D106:AG106" si="100">ROUND($B$106*D$5/30*$C$2*$D$2,0)+ROUND($B$106*D$5/30*$C$3*$D$2,0)</f>
        <v>28</v>
      </c>
      <c r="E106" s="81">
        <f t="shared" si="100"/>
        <v>55</v>
      </c>
      <c r="F106" s="81">
        <f t="shared" si="100"/>
        <v>84</v>
      </c>
      <c r="G106" s="81">
        <f t="shared" si="100"/>
        <v>111</v>
      </c>
      <c r="H106" s="81">
        <f t="shared" si="100"/>
        <v>139</v>
      </c>
      <c r="I106" s="81">
        <f t="shared" si="100"/>
        <v>166</v>
      </c>
      <c r="J106" s="81">
        <f t="shared" si="100"/>
        <v>195</v>
      </c>
      <c r="K106" s="81">
        <f t="shared" si="100"/>
        <v>222</v>
      </c>
      <c r="L106" s="81">
        <f t="shared" si="100"/>
        <v>250</v>
      </c>
      <c r="M106" s="81">
        <f t="shared" si="100"/>
        <v>277</v>
      </c>
      <c r="N106" s="81">
        <f t="shared" si="100"/>
        <v>305</v>
      </c>
      <c r="O106" s="81">
        <f t="shared" si="100"/>
        <v>333</v>
      </c>
      <c r="P106" s="81">
        <f t="shared" si="100"/>
        <v>361</v>
      </c>
      <c r="Q106" s="81">
        <f t="shared" si="100"/>
        <v>388</v>
      </c>
      <c r="R106" s="81">
        <f t="shared" si="100"/>
        <v>416</v>
      </c>
      <c r="S106" s="81">
        <f t="shared" si="100"/>
        <v>444</v>
      </c>
      <c r="T106" s="81">
        <f t="shared" si="100"/>
        <v>472</v>
      </c>
      <c r="U106" s="81">
        <f t="shared" si="100"/>
        <v>500</v>
      </c>
      <c r="V106" s="81">
        <f t="shared" si="100"/>
        <v>527</v>
      </c>
      <c r="W106" s="81">
        <f t="shared" si="100"/>
        <v>555</v>
      </c>
      <c r="X106" s="81">
        <f t="shared" si="100"/>
        <v>583</v>
      </c>
      <c r="Y106" s="81">
        <f t="shared" si="100"/>
        <v>611</v>
      </c>
      <c r="Z106" s="81">
        <f t="shared" si="100"/>
        <v>638</v>
      </c>
      <c r="AA106" s="81">
        <f t="shared" si="100"/>
        <v>666</v>
      </c>
      <c r="AB106" s="81">
        <f t="shared" si="100"/>
        <v>694</v>
      </c>
      <c r="AC106" s="81">
        <f t="shared" si="100"/>
        <v>722</v>
      </c>
      <c r="AD106" s="81">
        <f t="shared" si="100"/>
        <v>749</v>
      </c>
      <c r="AE106" s="81">
        <f t="shared" si="100"/>
        <v>777</v>
      </c>
      <c r="AF106" s="81">
        <f t="shared" si="100"/>
        <v>804</v>
      </c>
      <c r="AG106" s="82">
        <f t="shared" si="100"/>
        <v>833</v>
      </c>
    </row>
    <row r="107" spans="1:33" ht="16.05" customHeight="1">
      <c r="B107" s="129"/>
      <c r="C107" s="71" t="s">
        <v>184</v>
      </c>
      <c r="D107" s="72">
        <f t="shared" ref="D107:AG107" si="101">ROUND($B$106*D$5/30*$C$2*$E$2,0)+ROUND($B$106*D$5/30*$C$3*$E$2,0)</f>
        <v>97</v>
      </c>
      <c r="E107" s="72">
        <f t="shared" si="101"/>
        <v>195</v>
      </c>
      <c r="F107" s="72">
        <f t="shared" si="101"/>
        <v>291</v>
      </c>
      <c r="G107" s="72">
        <f t="shared" si="101"/>
        <v>388</v>
      </c>
      <c r="H107" s="72">
        <f t="shared" si="101"/>
        <v>486</v>
      </c>
      <c r="I107" s="72">
        <f t="shared" si="101"/>
        <v>583</v>
      </c>
      <c r="J107" s="72">
        <f t="shared" si="101"/>
        <v>679</v>
      </c>
      <c r="K107" s="72">
        <f t="shared" si="101"/>
        <v>777</v>
      </c>
      <c r="L107" s="72">
        <f t="shared" si="101"/>
        <v>874</v>
      </c>
      <c r="M107" s="72">
        <f t="shared" si="101"/>
        <v>972</v>
      </c>
      <c r="N107" s="72">
        <f t="shared" si="101"/>
        <v>1068</v>
      </c>
      <c r="O107" s="72">
        <f t="shared" si="101"/>
        <v>1165</v>
      </c>
      <c r="P107" s="72">
        <f t="shared" si="101"/>
        <v>1263</v>
      </c>
      <c r="Q107" s="72">
        <f t="shared" si="101"/>
        <v>1360</v>
      </c>
      <c r="R107" s="72">
        <f t="shared" si="101"/>
        <v>1457</v>
      </c>
      <c r="S107" s="72">
        <f t="shared" si="101"/>
        <v>1554</v>
      </c>
      <c r="T107" s="72">
        <f t="shared" si="101"/>
        <v>1651</v>
      </c>
      <c r="U107" s="72">
        <f t="shared" si="101"/>
        <v>1748</v>
      </c>
      <c r="V107" s="72">
        <f t="shared" si="101"/>
        <v>1846</v>
      </c>
      <c r="W107" s="72">
        <f t="shared" si="101"/>
        <v>1942</v>
      </c>
      <c r="X107" s="72">
        <f t="shared" si="101"/>
        <v>2039</v>
      </c>
      <c r="Y107" s="72">
        <f t="shared" si="101"/>
        <v>2137</v>
      </c>
      <c r="Z107" s="72">
        <f t="shared" si="101"/>
        <v>2234</v>
      </c>
      <c r="AA107" s="72">
        <f t="shared" si="101"/>
        <v>2331</v>
      </c>
      <c r="AB107" s="72">
        <f t="shared" si="101"/>
        <v>2428</v>
      </c>
      <c r="AC107" s="72">
        <f t="shared" si="101"/>
        <v>2525</v>
      </c>
      <c r="AD107" s="72">
        <f t="shared" si="101"/>
        <v>2623</v>
      </c>
      <c r="AE107" s="72">
        <f t="shared" si="101"/>
        <v>2720</v>
      </c>
      <c r="AF107" s="72">
        <f t="shared" si="101"/>
        <v>2816</v>
      </c>
      <c r="AG107" s="73">
        <f t="shared" si="101"/>
        <v>2914</v>
      </c>
    </row>
    <row r="108" spans="1:33" s="7" customFormat="1" ht="16.05" customHeight="1">
      <c r="A108" s="1"/>
      <c r="B108" s="129"/>
      <c r="C108" s="74" t="s">
        <v>185</v>
      </c>
      <c r="D108" s="72">
        <f t="shared" ref="D108:AG108" si="102">ROUND($B$106*D$5/30*$C$4,0)</f>
        <v>1</v>
      </c>
      <c r="E108" s="72">
        <f t="shared" si="102"/>
        <v>3</v>
      </c>
      <c r="F108" s="72">
        <f t="shared" si="102"/>
        <v>4</v>
      </c>
      <c r="G108" s="72">
        <f t="shared" si="102"/>
        <v>6</v>
      </c>
      <c r="H108" s="72">
        <f t="shared" si="102"/>
        <v>7</v>
      </c>
      <c r="I108" s="72">
        <f t="shared" si="102"/>
        <v>9</v>
      </c>
      <c r="J108" s="72">
        <f t="shared" si="102"/>
        <v>10</v>
      </c>
      <c r="K108" s="72">
        <f t="shared" si="102"/>
        <v>12</v>
      </c>
      <c r="L108" s="72">
        <f t="shared" si="102"/>
        <v>13</v>
      </c>
      <c r="M108" s="72">
        <f t="shared" si="102"/>
        <v>14</v>
      </c>
      <c r="N108" s="72">
        <f t="shared" si="102"/>
        <v>16</v>
      </c>
      <c r="O108" s="72">
        <f t="shared" si="102"/>
        <v>17</v>
      </c>
      <c r="P108" s="72">
        <f t="shared" si="102"/>
        <v>19</v>
      </c>
      <c r="Q108" s="72">
        <f t="shared" si="102"/>
        <v>20</v>
      </c>
      <c r="R108" s="72">
        <f t="shared" si="102"/>
        <v>22</v>
      </c>
      <c r="S108" s="72">
        <f t="shared" si="102"/>
        <v>23</v>
      </c>
      <c r="T108" s="72">
        <f t="shared" si="102"/>
        <v>25</v>
      </c>
      <c r="U108" s="72">
        <f t="shared" si="102"/>
        <v>26</v>
      </c>
      <c r="V108" s="72">
        <f t="shared" si="102"/>
        <v>27</v>
      </c>
      <c r="W108" s="72">
        <f t="shared" si="102"/>
        <v>29</v>
      </c>
      <c r="X108" s="72">
        <f t="shared" si="102"/>
        <v>30</v>
      </c>
      <c r="Y108" s="72">
        <f t="shared" si="102"/>
        <v>32</v>
      </c>
      <c r="Z108" s="72">
        <f t="shared" si="102"/>
        <v>33</v>
      </c>
      <c r="AA108" s="72">
        <f t="shared" si="102"/>
        <v>35</v>
      </c>
      <c r="AB108" s="72">
        <f t="shared" si="102"/>
        <v>36</v>
      </c>
      <c r="AC108" s="72">
        <f t="shared" si="102"/>
        <v>38</v>
      </c>
      <c r="AD108" s="72">
        <f t="shared" si="102"/>
        <v>39</v>
      </c>
      <c r="AE108" s="72">
        <f t="shared" si="102"/>
        <v>40</v>
      </c>
      <c r="AF108" s="72">
        <f t="shared" si="102"/>
        <v>42</v>
      </c>
      <c r="AG108" s="73">
        <f t="shared" si="102"/>
        <v>43</v>
      </c>
    </row>
    <row r="109" spans="1:33" s="6" customFormat="1" ht="16.05" customHeight="1">
      <c r="A109" s="1"/>
      <c r="B109" s="129"/>
      <c r="C109" s="75" t="s">
        <v>186</v>
      </c>
      <c r="D109" s="83">
        <f t="shared" ref="D109:AG109" si="103">D107+D108</f>
        <v>98</v>
      </c>
      <c r="E109" s="83">
        <f t="shared" si="103"/>
        <v>198</v>
      </c>
      <c r="F109" s="83">
        <f t="shared" si="103"/>
        <v>295</v>
      </c>
      <c r="G109" s="83">
        <f t="shared" si="103"/>
        <v>394</v>
      </c>
      <c r="H109" s="83">
        <f t="shared" si="103"/>
        <v>493</v>
      </c>
      <c r="I109" s="83">
        <f t="shared" si="103"/>
        <v>592</v>
      </c>
      <c r="J109" s="83">
        <f t="shared" si="103"/>
        <v>689</v>
      </c>
      <c r="K109" s="83">
        <f t="shared" si="103"/>
        <v>789</v>
      </c>
      <c r="L109" s="83">
        <f t="shared" si="103"/>
        <v>887</v>
      </c>
      <c r="M109" s="83">
        <f t="shared" si="103"/>
        <v>986</v>
      </c>
      <c r="N109" s="83">
        <f t="shared" si="103"/>
        <v>1084</v>
      </c>
      <c r="O109" s="83">
        <f t="shared" si="103"/>
        <v>1182</v>
      </c>
      <c r="P109" s="83">
        <f t="shared" si="103"/>
        <v>1282</v>
      </c>
      <c r="Q109" s="83">
        <f t="shared" si="103"/>
        <v>1380</v>
      </c>
      <c r="R109" s="83">
        <f t="shared" si="103"/>
        <v>1479</v>
      </c>
      <c r="S109" s="83">
        <f t="shared" si="103"/>
        <v>1577</v>
      </c>
      <c r="T109" s="83">
        <f t="shared" si="103"/>
        <v>1676</v>
      </c>
      <c r="U109" s="83">
        <f t="shared" si="103"/>
        <v>1774</v>
      </c>
      <c r="V109" s="83">
        <f t="shared" si="103"/>
        <v>1873</v>
      </c>
      <c r="W109" s="83">
        <f t="shared" si="103"/>
        <v>1971</v>
      </c>
      <c r="X109" s="83">
        <f t="shared" si="103"/>
        <v>2069</v>
      </c>
      <c r="Y109" s="83">
        <f t="shared" si="103"/>
        <v>2169</v>
      </c>
      <c r="Z109" s="83">
        <f t="shared" si="103"/>
        <v>2267</v>
      </c>
      <c r="AA109" s="83">
        <f t="shared" si="103"/>
        <v>2366</v>
      </c>
      <c r="AB109" s="83">
        <f t="shared" si="103"/>
        <v>2464</v>
      </c>
      <c r="AC109" s="83">
        <f t="shared" si="103"/>
        <v>2563</v>
      </c>
      <c r="AD109" s="83">
        <f t="shared" si="103"/>
        <v>2662</v>
      </c>
      <c r="AE109" s="83">
        <f t="shared" si="103"/>
        <v>2760</v>
      </c>
      <c r="AF109" s="83">
        <f t="shared" si="103"/>
        <v>2858</v>
      </c>
      <c r="AG109" s="84">
        <f t="shared" si="103"/>
        <v>2957</v>
      </c>
    </row>
    <row r="110" spans="1:33" s="6" customFormat="1" ht="16.05" customHeight="1" thickBot="1">
      <c r="A110" s="1"/>
      <c r="B110" s="130"/>
      <c r="C110" s="78" t="s">
        <v>187</v>
      </c>
      <c r="D110" s="79">
        <f t="shared" ref="D110:AG110" si="104">ROUND($B$106*D$5/30*6/100,0)</f>
        <v>67</v>
      </c>
      <c r="E110" s="79">
        <f t="shared" si="104"/>
        <v>133</v>
      </c>
      <c r="F110" s="79">
        <f t="shared" si="104"/>
        <v>200</v>
      </c>
      <c r="G110" s="79">
        <f t="shared" si="104"/>
        <v>266</v>
      </c>
      <c r="H110" s="79">
        <f t="shared" si="104"/>
        <v>333</v>
      </c>
      <c r="I110" s="79">
        <f t="shared" si="104"/>
        <v>400</v>
      </c>
      <c r="J110" s="79">
        <f t="shared" si="104"/>
        <v>466</v>
      </c>
      <c r="K110" s="79">
        <f t="shared" si="104"/>
        <v>533</v>
      </c>
      <c r="L110" s="79">
        <f t="shared" si="104"/>
        <v>599</v>
      </c>
      <c r="M110" s="79">
        <f t="shared" si="104"/>
        <v>666</v>
      </c>
      <c r="N110" s="79">
        <f t="shared" si="104"/>
        <v>733</v>
      </c>
      <c r="O110" s="79">
        <f t="shared" si="104"/>
        <v>799</v>
      </c>
      <c r="P110" s="79">
        <f t="shared" si="104"/>
        <v>866</v>
      </c>
      <c r="Q110" s="79">
        <f t="shared" si="104"/>
        <v>932</v>
      </c>
      <c r="R110" s="79">
        <f t="shared" si="104"/>
        <v>999</v>
      </c>
      <c r="S110" s="79">
        <f t="shared" si="104"/>
        <v>1066</v>
      </c>
      <c r="T110" s="79">
        <f t="shared" si="104"/>
        <v>1132</v>
      </c>
      <c r="U110" s="79">
        <f t="shared" si="104"/>
        <v>1199</v>
      </c>
      <c r="V110" s="79">
        <f t="shared" si="104"/>
        <v>1265</v>
      </c>
      <c r="W110" s="79">
        <f t="shared" si="104"/>
        <v>1332</v>
      </c>
      <c r="X110" s="79">
        <f t="shared" si="104"/>
        <v>1399</v>
      </c>
      <c r="Y110" s="79">
        <f t="shared" si="104"/>
        <v>1465</v>
      </c>
      <c r="Z110" s="79">
        <f t="shared" si="104"/>
        <v>1532</v>
      </c>
      <c r="AA110" s="79">
        <f t="shared" si="104"/>
        <v>1598</v>
      </c>
      <c r="AB110" s="79">
        <f t="shared" si="104"/>
        <v>1665</v>
      </c>
      <c r="AC110" s="79">
        <f t="shared" si="104"/>
        <v>1732</v>
      </c>
      <c r="AD110" s="79">
        <f t="shared" si="104"/>
        <v>1798</v>
      </c>
      <c r="AE110" s="79">
        <f t="shared" si="104"/>
        <v>1865</v>
      </c>
      <c r="AF110" s="79">
        <f t="shared" si="104"/>
        <v>1931</v>
      </c>
      <c r="AG110" s="80">
        <f t="shared" si="104"/>
        <v>1998</v>
      </c>
    </row>
    <row r="111" spans="1:33" s="6" customFormat="1" ht="16.05" customHeight="1">
      <c r="A111" s="1"/>
      <c r="B111" s="128">
        <v>34800</v>
      </c>
      <c r="C111" s="68" t="s">
        <v>183</v>
      </c>
      <c r="D111" s="81">
        <f t="shared" ref="D111:AG111" si="105">ROUND($B$111*D$5/30*$C$2*$D$2,0)+ROUND($B$111*D$5/30*$C$3*$D$2,0)</f>
        <v>29</v>
      </c>
      <c r="E111" s="81">
        <f t="shared" si="105"/>
        <v>58</v>
      </c>
      <c r="F111" s="81">
        <f t="shared" si="105"/>
        <v>87</v>
      </c>
      <c r="G111" s="81">
        <f t="shared" si="105"/>
        <v>116</v>
      </c>
      <c r="H111" s="81">
        <f t="shared" si="105"/>
        <v>145</v>
      </c>
      <c r="I111" s="81">
        <f t="shared" si="105"/>
        <v>174</v>
      </c>
      <c r="J111" s="81">
        <f t="shared" si="105"/>
        <v>203</v>
      </c>
      <c r="K111" s="81">
        <f t="shared" si="105"/>
        <v>232</v>
      </c>
      <c r="L111" s="81">
        <f t="shared" si="105"/>
        <v>261</v>
      </c>
      <c r="M111" s="81">
        <f t="shared" si="105"/>
        <v>290</v>
      </c>
      <c r="N111" s="81">
        <f t="shared" si="105"/>
        <v>319</v>
      </c>
      <c r="O111" s="81">
        <f t="shared" si="105"/>
        <v>348</v>
      </c>
      <c r="P111" s="81">
        <f t="shared" si="105"/>
        <v>377</v>
      </c>
      <c r="Q111" s="81">
        <f t="shared" si="105"/>
        <v>406</v>
      </c>
      <c r="R111" s="81">
        <f t="shared" si="105"/>
        <v>435</v>
      </c>
      <c r="S111" s="81">
        <f t="shared" si="105"/>
        <v>464</v>
      </c>
      <c r="T111" s="81">
        <f t="shared" si="105"/>
        <v>493</v>
      </c>
      <c r="U111" s="81">
        <f t="shared" si="105"/>
        <v>522</v>
      </c>
      <c r="V111" s="81">
        <f t="shared" si="105"/>
        <v>551</v>
      </c>
      <c r="W111" s="81">
        <f t="shared" si="105"/>
        <v>580</v>
      </c>
      <c r="X111" s="81">
        <f t="shared" si="105"/>
        <v>609</v>
      </c>
      <c r="Y111" s="81">
        <f t="shared" si="105"/>
        <v>638</v>
      </c>
      <c r="Z111" s="81">
        <f t="shared" si="105"/>
        <v>667</v>
      </c>
      <c r="AA111" s="81">
        <f t="shared" si="105"/>
        <v>696</v>
      </c>
      <c r="AB111" s="81">
        <f t="shared" si="105"/>
        <v>725</v>
      </c>
      <c r="AC111" s="81">
        <f t="shared" si="105"/>
        <v>754</v>
      </c>
      <c r="AD111" s="81">
        <f t="shared" si="105"/>
        <v>783</v>
      </c>
      <c r="AE111" s="81">
        <f t="shared" si="105"/>
        <v>812</v>
      </c>
      <c r="AF111" s="81">
        <f t="shared" si="105"/>
        <v>841</v>
      </c>
      <c r="AG111" s="82">
        <f t="shared" si="105"/>
        <v>870</v>
      </c>
    </row>
    <row r="112" spans="1:33" ht="16.05" customHeight="1">
      <c r="B112" s="129"/>
      <c r="C112" s="71" t="s">
        <v>184</v>
      </c>
      <c r="D112" s="72">
        <f t="shared" ref="D112:AG112" si="106">ROUND($B$111*D$5/30*$C$2*$E$2,0)+ROUND($B$111*D$5/30*$C$3*$E$2,0)</f>
        <v>101</v>
      </c>
      <c r="E112" s="72">
        <f t="shared" si="106"/>
        <v>203</v>
      </c>
      <c r="F112" s="72">
        <f t="shared" si="106"/>
        <v>304</v>
      </c>
      <c r="G112" s="72">
        <f t="shared" si="106"/>
        <v>406</v>
      </c>
      <c r="H112" s="72">
        <f t="shared" si="106"/>
        <v>508</v>
      </c>
      <c r="I112" s="72">
        <f t="shared" si="106"/>
        <v>609</v>
      </c>
      <c r="J112" s="72">
        <f t="shared" si="106"/>
        <v>711</v>
      </c>
      <c r="K112" s="72">
        <f t="shared" si="106"/>
        <v>812</v>
      </c>
      <c r="L112" s="72">
        <f t="shared" si="106"/>
        <v>913</v>
      </c>
      <c r="M112" s="72">
        <f t="shared" si="106"/>
        <v>1015</v>
      </c>
      <c r="N112" s="72">
        <f t="shared" si="106"/>
        <v>1116</v>
      </c>
      <c r="O112" s="72">
        <f t="shared" si="106"/>
        <v>1218</v>
      </c>
      <c r="P112" s="72">
        <f t="shared" si="106"/>
        <v>1320</v>
      </c>
      <c r="Q112" s="72">
        <f t="shared" si="106"/>
        <v>1421</v>
      </c>
      <c r="R112" s="72">
        <f t="shared" si="106"/>
        <v>1523</v>
      </c>
      <c r="S112" s="72">
        <f t="shared" si="106"/>
        <v>1624</v>
      </c>
      <c r="T112" s="72">
        <f t="shared" si="106"/>
        <v>1725</v>
      </c>
      <c r="U112" s="72">
        <f t="shared" si="106"/>
        <v>1827</v>
      </c>
      <c r="V112" s="72">
        <f t="shared" si="106"/>
        <v>1928</v>
      </c>
      <c r="W112" s="72">
        <f t="shared" si="106"/>
        <v>2030</v>
      </c>
      <c r="X112" s="72">
        <f t="shared" si="106"/>
        <v>2132</v>
      </c>
      <c r="Y112" s="72">
        <f t="shared" si="106"/>
        <v>2233</v>
      </c>
      <c r="Z112" s="72">
        <f t="shared" si="106"/>
        <v>2335</v>
      </c>
      <c r="AA112" s="72">
        <f t="shared" si="106"/>
        <v>2436</v>
      </c>
      <c r="AB112" s="72">
        <f t="shared" si="106"/>
        <v>2538</v>
      </c>
      <c r="AC112" s="72">
        <f t="shared" si="106"/>
        <v>2639</v>
      </c>
      <c r="AD112" s="72">
        <f t="shared" si="106"/>
        <v>2740</v>
      </c>
      <c r="AE112" s="72">
        <f t="shared" si="106"/>
        <v>2842</v>
      </c>
      <c r="AF112" s="72">
        <f t="shared" si="106"/>
        <v>2943</v>
      </c>
      <c r="AG112" s="73">
        <f t="shared" si="106"/>
        <v>3045</v>
      </c>
    </row>
    <row r="113" spans="1:33" s="7" customFormat="1" ht="16.05" customHeight="1">
      <c r="A113" s="1"/>
      <c r="B113" s="129"/>
      <c r="C113" s="74" t="s">
        <v>185</v>
      </c>
      <c r="D113" s="72">
        <f t="shared" ref="D113:AG113" si="107">ROUND($B$111*D$5/30*$C$4,0)</f>
        <v>2</v>
      </c>
      <c r="E113" s="72">
        <f t="shared" si="107"/>
        <v>3</v>
      </c>
      <c r="F113" s="72">
        <f t="shared" si="107"/>
        <v>5</v>
      </c>
      <c r="G113" s="72">
        <f t="shared" si="107"/>
        <v>6</v>
      </c>
      <c r="H113" s="72">
        <f t="shared" si="107"/>
        <v>8</v>
      </c>
      <c r="I113" s="72">
        <f t="shared" si="107"/>
        <v>9</v>
      </c>
      <c r="J113" s="72">
        <f t="shared" si="107"/>
        <v>11</v>
      </c>
      <c r="K113" s="72">
        <f t="shared" si="107"/>
        <v>12</v>
      </c>
      <c r="L113" s="72">
        <f t="shared" si="107"/>
        <v>14</v>
      </c>
      <c r="M113" s="72">
        <f t="shared" si="107"/>
        <v>15</v>
      </c>
      <c r="N113" s="72">
        <f t="shared" si="107"/>
        <v>17</v>
      </c>
      <c r="O113" s="72">
        <f t="shared" si="107"/>
        <v>18</v>
      </c>
      <c r="P113" s="72">
        <f t="shared" si="107"/>
        <v>20</v>
      </c>
      <c r="Q113" s="72">
        <f t="shared" si="107"/>
        <v>21</v>
      </c>
      <c r="R113" s="72">
        <f t="shared" si="107"/>
        <v>23</v>
      </c>
      <c r="S113" s="72">
        <f t="shared" si="107"/>
        <v>24</v>
      </c>
      <c r="T113" s="72">
        <f t="shared" si="107"/>
        <v>26</v>
      </c>
      <c r="U113" s="72">
        <f t="shared" si="107"/>
        <v>27</v>
      </c>
      <c r="V113" s="72">
        <f t="shared" si="107"/>
        <v>29</v>
      </c>
      <c r="W113" s="72">
        <f t="shared" si="107"/>
        <v>30</v>
      </c>
      <c r="X113" s="72">
        <f t="shared" si="107"/>
        <v>32</v>
      </c>
      <c r="Y113" s="72">
        <f t="shared" si="107"/>
        <v>33</v>
      </c>
      <c r="Z113" s="72">
        <f t="shared" si="107"/>
        <v>35</v>
      </c>
      <c r="AA113" s="72">
        <f t="shared" si="107"/>
        <v>36</v>
      </c>
      <c r="AB113" s="72">
        <f t="shared" si="107"/>
        <v>38</v>
      </c>
      <c r="AC113" s="72">
        <f t="shared" si="107"/>
        <v>39</v>
      </c>
      <c r="AD113" s="72">
        <f t="shared" si="107"/>
        <v>41</v>
      </c>
      <c r="AE113" s="72">
        <f t="shared" si="107"/>
        <v>42</v>
      </c>
      <c r="AF113" s="72">
        <f t="shared" si="107"/>
        <v>44</v>
      </c>
      <c r="AG113" s="73">
        <f t="shared" si="107"/>
        <v>45</v>
      </c>
    </row>
    <row r="114" spans="1:33" s="6" customFormat="1" ht="16.05" customHeight="1">
      <c r="A114" s="1"/>
      <c r="B114" s="129"/>
      <c r="C114" s="75" t="s">
        <v>186</v>
      </c>
      <c r="D114" s="83">
        <f t="shared" ref="D114:AG114" si="108">D112+D113</f>
        <v>103</v>
      </c>
      <c r="E114" s="83">
        <f t="shared" si="108"/>
        <v>206</v>
      </c>
      <c r="F114" s="83">
        <f t="shared" si="108"/>
        <v>309</v>
      </c>
      <c r="G114" s="83">
        <f t="shared" si="108"/>
        <v>412</v>
      </c>
      <c r="H114" s="83">
        <f t="shared" si="108"/>
        <v>516</v>
      </c>
      <c r="I114" s="83">
        <f t="shared" si="108"/>
        <v>618</v>
      </c>
      <c r="J114" s="83">
        <f t="shared" si="108"/>
        <v>722</v>
      </c>
      <c r="K114" s="83">
        <f t="shared" si="108"/>
        <v>824</v>
      </c>
      <c r="L114" s="83">
        <f t="shared" si="108"/>
        <v>927</v>
      </c>
      <c r="M114" s="83">
        <f t="shared" si="108"/>
        <v>1030</v>
      </c>
      <c r="N114" s="83">
        <f t="shared" si="108"/>
        <v>1133</v>
      </c>
      <c r="O114" s="83">
        <f t="shared" si="108"/>
        <v>1236</v>
      </c>
      <c r="P114" s="83">
        <f t="shared" si="108"/>
        <v>1340</v>
      </c>
      <c r="Q114" s="83">
        <f t="shared" si="108"/>
        <v>1442</v>
      </c>
      <c r="R114" s="83">
        <f t="shared" si="108"/>
        <v>1546</v>
      </c>
      <c r="S114" s="83">
        <f t="shared" si="108"/>
        <v>1648</v>
      </c>
      <c r="T114" s="83">
        <f t="shared" si="108"/>
        <v>1751</v>
      </c>
      <c r="U114" s="83">
        <f t="shared" si="108"/>
        <v>1854</v>
      </c>
      <c r="V114" s="83">
        <f t="shared" si="108"/>
        <v>1957</v>
      </c>
      <c r="W114" s="83">
        <f t="shared" si="108"/>
        <v>2060</v>
      </c>
      <c r="X114" s="83">
        <f t="shared" si="108"/>
        <v>2164</v>
      </c>
      <c r="Y114" s="83">
        <f t="shared" si="108"/>
        <v>2266</v>
      </c>
      <c r="Z114" s="83">
        <f t="shared" si="108"/>
        <v>2370</v>
      </c>
      <c r="AA114" s="83">
        <f t="shared" si="108"/>
        <v>2472</v>
      </c>
      <c r="AB114" s="83">
        <f t="shared" si="108"/>
        <v>2576</v>
      </c>
      <c r="AC114" s="83">
        <f t="shared" si="108"/>
        <v>2678</v>
      </c>
      <c r="AD114" s="83">
        <f t="shared" si="108"/>
        <v>2781</v>
      </c>
      <c r="AE114" s="83">
        <f t="shared" si="108"/>
        <v>2884</v>
      </c>
      <c r="AF114" s="83">
        <f t="shared" si="108"/>
        <v>2987</v>
      </c>
      <c r="AG114" s="84">
        <f t="shared" si="108"/>
        <v>3090</v>
      </c>
    </row>
    <row r="115" spans="1:33" s="6" customFormat="1" ht="16.05" customHeight="1" thickBot="1">
      <c r="A115" s="1"/>
      <c r="B115" s="130"/>
      <c r="C115" s="78" t="s">
        <v>187</v>
      </c>
      <c r="D115" s="79">
        <f t="shared" ref="D115:AG115" si="109">ROUND($B$111*D$5/30*6/100,0)</f>
        <v>70</v>
      </c>
      <c r="E115" s="79">
        <f t="shared" si="109"/>
        <v>139</v>
      </c>
      <c r="F115" s="79">
        <f t="shared" si="109"/>
        <v>209</v>
      </c>
      <c r="G115" s="79">
        <f t="shared" si="109"/>
        <v>278</v>
      </c>
      <c r="H115" s="79">
        <f t="shared" si="109"/>
        <v>348</v>
      </c>
      <c r="I115" s="79">
        <f t="shared" si="109"/>
        <v>418</v>
      </c>
      <c r="J115" s="79">
        <f t="shared" si="109"/>
        <v>487</v>
      </c>
      <c r="K115" s="79">
        <f t="shared" si="109"/>
        <v>557</v>
      </c>
      <c r="L115" s="79">
        <f t="shared" si="109"/>
        <v>626</v>
      </c>
      <c r="M115" s="79">
        <f t="shared" si="109"/>
        <v>696</v>
      </c>
      <c r="N115" s="79">
        <f t="shared" si="109"/>
        <v>766</v>
      </c>
      <c r="O115" s="79">
        <f t="shared" si="109"/>
        <v>835</v>
      </c>
      <c r="P115" s="79">
        <f t="shared" si="109"/>
        <v>905</v>
      </c>
      <c r="Q115" s="79">
        <f t="shared" si="109"/>
        <v>974</v>
      </c>
      <c r="R115" s="79">
        <f t="shared" si="109"/>
        <v>1044</v>
      </c>
      <c r="S115" s="79">
        <f t="shared" si="109"/>
        <v>1114</v>
      </c>
      <c r="T115" s="79">
        <f t="shared" si="109"/>
        <v>1183</v>
      </c>
      <c r="U115" s="79">
        <f t="shared" si="109"/>
        <v>1253</v>
      </c>
      <c r="V115" s="79">
        <f t="shared" si="109"/>
        <v>1322</v>
      </c>
      <c r="W115" s="79">
        <f t="shared" si="109"/>
        <v>1392</v>
      </c>
      <c r="X115" s="79">
        <f t="shared" si="109"/>
        <v>1462</v>
      </c>
      <c r="Y115" s="79">
        <f t="shared" si="109"/>
        <v>1531</v>
      </c>
      <c r="Z115" s="79">
        <f t="shared" si="109"/>
        <v>1601</v>
      </c>
      <c r="AA115" s="79">
        <f t="shared" si="109"/>
        <v>1670</v>
      </c>
      <c r="AB115" s="79">
        <f t="shared" si="109"/>
        <v>1740</v>
      </c>
      <c r="AC115" s="79">
        <f t="shared" si="109"/>
        <v>1810</v>
      </c>
      <c r="AD115" s="79">
        <f t="shared" si="109"/>
        <v>1879</v>
      </c>
      <c r="AE115" s="79">
        <f t="shared" si="109"/>
        <v>1949</v>
      </c>
      <c r="AF115" s="79">
        <f t="shared" si="109"/>
        <v>2018</v>
      </c>
      <c r="AG115" s="80">
        <f t="shared" si="109"/>
        <v>2088</v>
      </c>
    </row>
    <row r="116" spans="1:33" s="6" customFormat="1" ht="16.05" customHeight="1">
      <c r="A116" s="1"/>
      <c r="B116" s="128">
        <v>36300</v>
      </c>
      <c r="C116" s="68" t="s">
        <v>183</v>
      </c>
      <c r="D116" s="81">
        <f t="shared" ref="D116:AG116" si="110">ROUND($B$116*D$5/30*$C$2*$D$2,0)+ROUND($B$116*D$5/30*$C$3*$D$2,0)</f>
        <v>30</v>
      </c>
      <c r="E116" s="81">
        <f t="shared" si="110"/>
        <v>61</v>
      </c>
      <c r="F116" s="81">
        <f t="shared" si="110"/>
        <v>90</v>
      </c>
      <c r="G116" s="81">
        <f t="shared" si="110"/>
        <v>121</v>
      </c>
      <c r="H116" s="81">
        <f t="shared" si="110"/>
        <v>151</v>
      </c>
      <c r="I116" s="81">
        <f t="shared" si="110"/>
        <v>182</v>
      </c>
      <c r="J116" s="81">
        <f t="shared" si="110"/>
        <v>212</v>
      </c>
      <c r="K116" s="81">
        <f t="shared" si="110"/>
        <v>242</v>
      </c>
      <c r="L116" s="81">
        <f t="shared" si="110"/>
        <v>272</v>
      </c>
      <c r="M116" s="81">
        <f t="shared" si="110"/>
        <v>302</v>
      </c>
      <c r="N116" s="81">
        <f t="shared" si="110"/>
        <v>333</v>
      </c>
      <c r="O116" s="81">
        <f t="shared" si="110"/>
        <v>363</v>
      </c>
      <c r="P116" s="81">
        <f t="shared" si="110"/>
        <v>393</v>
      </c>
      <c r="Q116" s="81">
        <f t="shared" si="110"/>
        <v>424</v>
      </c>
      <c r="R116" s="81">
        <f t="shared" si="110"/>
        <v>453</v>
      </c>
      <c r="S116" s="81">
        <f t="shared" si="110"/>
        <v>484</v>
      </c>
      <c r="T116" s="81">
        <f t="shared" si="110"/>
        <v>514</v>
      </c>
      <c r="U116" s="81">
        <f t="shared" si="110"/>
        <v>545</v>
      </c>
      <c r="V116" s="81">
        <f t="shared" si="110"/>
        <v>575</v>
      </c>
      <c r="W116" s="81">
        <f t="shared" si="110"/>
        <v>605</v>
      </c>
      <c r="X116" s="81">
        <f t="shared" si="110"/>
        <v>635</v>
      </c>
      <c r="Y116" s="81">
        <f t="shared" si="110"/>
        <v>665</v>
      </c>
      <c r="Z116" s="81">
        <f t="shared" si="110"/>
        <v>696</v>
      </c>
      <c r="AA116" s="81">
        <f t="shared" si="110"/>
        <v>726</v>
      </c>
      <c r="AB116" s="81">
        <f t="shared" si="110"/>
        <v>757</v>
      </c>
      <c r="AC116" s="81">
        <f t="shared" si="110"/>
        <v>787</v>
      </c>
      <c r="AD116" s="81">
        <f t="shared" si="110"/>
        <v>816</v>
      </c>
      <c r="AE116" s="81">
        <f t="shared" si="110"/>
        <v>847</v>
      </c>
      <c r="AF116" s="81">
        <f t="shared" si="110"/>
        <v>877</v>
      </c>
      <c r="AG116" s="82">
        <f t="shared" si="110"/>
        <v>908</v>
      </c>
    </row>
    <row r="117" spans="1:33" ht="16.05" customHeight="1">
      <c r="B117" s="129"/>
      <c r="C117" s="71" t="s">
        <v>184</v>
      </c>
      <c r="D117" s="72">
        <f t="shared" ref="D117:AG117" si="111">ROUND($B$116*D$5/30*$C$2*$E$2,0)+ROUND($B$116*D$5/30*$C$3*$E$2,0)</f>
        <v>105</v>
      </c>
      <c r="E117" s="72">
        <f t="shared" si="111"/>
        <v>212</v>
      </c>
      <c r="F117" s="72">
        <f t="shared" si="111"/>
        <v>317</v>
      </c>
      <c r="G117" s="72">
        <f t="shared" si="111"/>
        <v>424</v>
      </c>
      <c r="H117" s="72">
        <f t="shared" si="111"/>
        <v>529</v>
      </c>
      <c r="I117" s="72">
        <f t="shared" si="111"/>
        <v>635</v>
      </c>
      <c r="J117" s="72">
        <f t="shared" si="111"/>
        <v>741</v>
      </c>
      <c r="K117" s="72">
        <f t="shared" si="111"/>
        <v>847</v>
      </c>
      <c r="L117" s="72">
        <f t="shared" si="111"/>
        <v>953</v>
      </c>
      <c r="M117" s="72">
        <f t="shared" si="111"/>
        <v>1059</v>
      </c>
      <c r="N117" s="72">
        <f t="shared" si="111"/>
        <v>1164</v>
      </c>
      <c r="O117" s="72">
        <f t="shared" si="111"/>
        <v>1271</v>
      </c>
      <c r="P117" s="72">
        <f t="shared" si="111"/>
        <v>1376</v>
      </c>
      <c r="Q117" s="72">
        <f t="shared" si="111"/>
        <v>1483</v>
      </c>
      <c r="R117" s="72">
        <f t="shared" si="111"/>
        <v>1588</v>
      </c>
      <c r="S117" s="72">
        <f t="shared" si="111"/>
        <v>1694</v>
      </c>
      <c r="T117" s="72">
        <f t="shared" si="111"/>
        <v>1800</v>
      </c>
      <c r="U117" s="72">
        <f t="shared" si="111"/>
        <v>1905</v>
      </c>
      <c r="V117" s="72">
        <f t="shared" si="111"/>
        <v>2012</v>
      </c>
      <c r="W117" s="72">
        <f t="shared" si="111"/>
        <v>2117</v>
      </c>
      <c r="X117" s="72">
        <f t="shared" si="111"/>
        <v>2224</v>
      </c>
      <c r="Y117" s="72">
        <f t="shared" si="111"/>
        <v>2329</v>
      </c>
      <c r="Z117" s="72">
        <f t="shared" si="111"/>
        <v>2435</v>
      </c>
      <c r="AA117" s="72">
        <f t="shared" si="111"/>
        <v>2541</v>
      </c>
      <c r="AB117" s="72">
        <f t="shared" si="111"/>
        <v>2647</v>
      </c>
      <c r="AC117" s="72">
        <f t="shared" si="111"/>
        <v>2753</v>
      </c>
      <c r="AD117" s="72">
        <f t="shared" si="111"/>
        <v>2859</v>
      </c>
      <c r="AE117" s="72">
        <f t="shared" si="111"/>
        <v>2964</v>
      </c>
      <c r="AF117" s="72">
        <f t="shared" si="111"/>
        <v>3071</v>
      </c>
      <c r="AG117" s="73">
        <f t="shared" si="111"/>
        <v>3176</v>
      </c>
    </row>
    <row r="118" spans="1:33" s="7" customFormat="1" ht="16.05" customHeight="1">
      <c r="A118" s="1"/>
      <c r="B118" s="129"/>
      <c r="C118" s="74" t="s">
        <v>185</v>
      </c>
      <c r="D118" s="72">
        <f t="shared" ref="D118:AG118" si="112">ROUND($B$116*D$5/30*$C$4,0)</f>
        <v>2</v>
      </c>
      <c r="E118" s="72">
        <f t="shared" si="112"/>
        <v>3</v>
      </c>
      <c r="F118" s="72">
        <f t="shared" si="112"/>
        <v>5</v>
      </c>
      <c r="G118" s="72">
        <f t="shared" si="112"/>
        <v>6</v>
      </c>
      <c r="H118" s="72">
        <f t="shared" si="112"/>
        <v>8</v>
      </c>
      <c r="I118" s="72">
        <f t="shared" si="112"/>
        <v>9</v>
      </c>
      <c r="J118" s="72">
        <f t="shared" si="112"/>
        <v>11</v>
      </c>
      <c r="K118" s="72">
        <f t="shared" si="112"/>
        <v>13</v>
      </c>
      <c r="L118" s="72">
        <f t="shared" si="112"/>
        <v>14</v>
      </c>
      <c r="M118" s="72">
        <f t="shared" si="112"/>
        <v>16</v>
      </c>
      <c r="N118" s="72">
        <f t="shared" si="112"/>
        <v>17</v>
      </c>
      <c r="O118" s="72">
        <f t="shared" si="112"/>
        <v>19</v>
      </c>
      <c r="P118" s="72">
        <f t="shared" si="112"/>
        <v>20</v>
      </c>
      <c r="Q118" s="72">
        <f t="shared" si="112"/>
        <v>22</v>
      </c>
      <c r="R118" s="72">
        <f t="shared" si="112"/>
        <v>24</v>
      </c>
      <c r="S118" s="72">
        <f t="shared" si="112"/>
        <v>25</v>
      </c>
      <c r="T118" s="72">
        <f t="shared" si="112"/>
        <v>27</v>
      </c>
      <c r="U118" s="72">
        <f t="shared" si="112"/>
        <v>28</v>
      </c>
      <c r="V118" s="72">
        <f t="shared" si="112"/>
        <v>30</v>
      </c>
      <c r="W118" s="72">
        <f t="shared" si="112"/>
        <v>31</v>
      </c>
      <c r="X118" s="72">
        <f t="shared" si="112"/>
        <v>33</v>
      </c>
      <c r="Y118" s="72">
        <f t="shared" si="112"/>
        <v>35</v>
      </c>
      <c r="Z118" s="72">
        <f t="shared" si="112"/>
        <v>36</v>
      </c>
      <c r="AA118" s="72">
        <f t="shared" si="112"/>
        <v>38</v>
      </c>
      <c r="AB118" s="72">
        <f t="shared" si="112"/>
        <v>39</v>
      </c>
      <c r="AC118" s="72">
        <f t="shared" si="112"/>
        <v>41</v>
      </c>
      <c r="AD118" s="72">
        <f t="shared" si="112"/>
        <v>42</v>
      </c>
      <c r="AE118" s="72">
        <f t="shared" si="112"/>
        <v>44</v>
      </c>
      <c r="AF118" s="72">
        <f t="shared" si="112"/>
        <v>46</v>
      </c>
      <c r="AG118" s="73">
        <f t="shared" si="112"/>
        <v>47</v>
      </c>
    </row>
    <row r="119" spans="1:33" s="6" customFormat="1" ht="16.05" customHeight="1">
      <c r="A119" s="1"/>
      <c r="B119" s="129"/>
      <c r="C119" s="75" t="s">
        <v>186</v>
      </c>
      <c r="D119" s="83">
        <f t="shared" ref="D119:AG119" si="113">D117+D118</f>
        <v>107</v>
      </c>
      <c r="E119" s="83">
        <f t="shared" si="113"/>
        <v>215</v>
      </c>
      <c r="F119" s="83">
        <f t="shared" si="113"/>
        <v>322</v>
      </c>
      <c r="G119" s="83">
        <f t="shared" si="113"/>
        <v>430</v>
      </c>
      <c r="H119" s="83">
        <f t="shared" si="113"/>
        <v>537</v>
      </c>
      <c r="I119" s="83">
        <f t="shared" si="113"/>
        <v>644</v>
      </c>
      <c r="J119" s="83">
        <f t="shared" si="113"/>
        <v>752</v>
      </c>
      <c r="K119" s="83">
        <f t="shared" si="113"/>
        <v>860</v>
      </c>
      <c r="L119" s="83">
        <f t="shared" si="113"/>
        <v>967</v>
      </c>
      <c r="M119" s="83">
        <f t="shared" si="113"/>
        <v>1075</v>
      </c>
      <c r="N119" s="83">
        <f t="shared" si="113"/>
        <v>1181</v>
      </c>
      <c r="O119" s="83">
        <f t="shared" si="113"/>
        <v>1290</v>
      </c>
      <c r="P119" s="83">
        <f t="shared" si="113"/>
        <v>1396</v>
      </c>
      <c r="Q119" s="83">
        <f t="shared" si="113"/>
        <v>1505</v>
      </c>
      <c r="R119" s="83">
        <f t="shared" si="113"/>
        <v>1612</v>
      </c>
      <c r="S119" s="83">
        <f t="shared" si="113"/>
        <v>1719</v>
      </c>
      <c r="T119" s="83">
        <f t="shared" si="113"/>
        <v>1827</v>
      </c>
      <c r="U119" s="83">
        <f t="shared" si="113"/>
        <v>1933</v>
      </c>
      <c r="V119" s="83">
        <f t="shared" si="113"/>
        <v>2042</v>
      </c>
      <c r="W119" s="83">
        <f t="shared" si="113"/>
        <v>2148</v>
      </c>
      <c r="X119" s="83">
        <f t="shared" si="113"/>
        <v>2257</v>
      </c>
      <c r="Y119" s="83">
        <f t="shared" si="113"/>
        <v>2364</v>
      </c>
      <c r="Z119" s="83">
        <f t="shared" si="113"/>
        <v>2471</v>
      </c>
      <c r="AA119" s="83">
        <f t="shared" si="113"/>
        <v>2579</v>
      </c>
      <c r="AB119" s="83">
        <f t="shared" si="113"/>
        <v>2686</v>
      </c>
      <c r="AC119" s="83">
        <f t="shared" si="113"/>
        <v>2794</v>
      </c>
      <c r="AD119" s="83">
        <f t="shared" si="113"/>
        <v>2901</v>
      </c>
      <c r="AE119" s="83">
        <f t="shared" si="113"/>
        <v>3008</v>
      </c>
      <c r="AF119" s="83">
        <f t="shared" si="113"/>
        <v>3117</v>
      </c>
      <c r="AG119" s="84">
        <f t="shared" si="113"/>
        <v>3223</v>
      </c>
    </row>
    <row r="120" spans="1:33" s="6" customFormat="1" ht="16.05" customHeight="1" thickBot="1">
      <c r="A120" s="1"/>
      <c r="B120" s="130"/>
      <c r="C120" s="78" t="s">
        <v>187</v>
      </c>
      <c r="D120" s="79">
        <f t="shared" ref="D120:AG120" si="114">ROUND($B$116*D$5/30*6/100,0)</f>
        <v>73</v>
      </c>
      <c r="E120" s="79">
        <f t="shared" si="114"/>
        <v>145</v>
      </c>
      <c r="F120" s="79">
        <f t="shared" si="114"/>
        <v>218</v>
      </c>
      <c r="G120" s="79">
        <f t="shared" si="114"/>
        <v>290</v>
      </c>
      <c r="H120" s="79">
        <f t="shared" si="114"/>
        <v>363</v>
      </c>
      <c r="I120" s="79">
        <f t="shared" si="114"/>
        <v>436</v>
      </c>
      <c r="J120" s="79">
        <f t="shared" si="114"/>
        <v>508</v>
      </c>
      <c r="K120" s="79">
        <f t="shared" si="114"/>
        <v>581</v>
      </c>
      <c r="L120" s="79">
        <f t="shared" si="114"/>
        <v>653</v>
      </c>
      <c r="M120" s="79">
        <f t="shared" si="114"/>
        <v>726</v>
      </c>
      <c r="N120" s="79">
        <f t="shared" si="114"/>
        <v>799</v>
      </c>
      <c r="O120" s="79">
        <f t="shared" si="114"/>
        <v>871</v>
      </c>
      <c r="P120" s="79">
        <f t="shared" si="114"/>
        <v>944</v>
      </c>
      <c r="Q120" s="79">
        <f t="shared" si="114"/>
        <v>1016</v>
      </c>
      <c r="R120" s="79">
        <f t="shared" si="114"/>
        <v>1089</v>
      </c>
      <c r="S120" s="79">
        <f t="shared" si="114"/>
        <v>1162</v>
      </c>
      <c r="T120" s="79">
        <f t="shared" si="114"/>
        <v>1234</v>
      </c>
      <c r="U120" s="79">
        <f t="shared" si="114"/>
        <v>1307</v>
      </c>
      <c r="V120" s="79">
        <f t="shared" si="114"/>
        <v>1379</v>
      </c>
      <c r="W120" s="79">
        <f t="shared" si="114"/>
        <v>1452</v>
      </c>
      <c r="X120" s="79">
        <f t="shared" si="114"/>
        <v>1525</v>
      </c>
      <c r="Y120" s="79">
        <f t="shared" si="114"/>
        <v>1597</v>
      </c>
      <c r="Z120" s="79">
        <f t="shared" si="114"/>
        <v>1670</v>
      </c>
      <c r="AA120" s="79">
        <f t="shared" si="114"/>
        <v>1742</v>
      </c>
      <c r="AB120" s="79">
        <f t="shared" si="114"/>
        <v>1815</v>
      </c>
      <c r="AC120" s="79">
        <f t="shared" si="114"/>
        <v>1888</v>
      </c>
      <c r="AD120" s="79">
        <f t="shared" si="114"/>
        <v>1960</v>
      </c>
      <c r="AE120" s="79">
        <f t="shared" si="114"/>
        <v>2033</v>
      </c>
      <c r="AF120" s="79">
        <f t="shared" si="114"/>
        <v>2105</v>
      </c>
      <c r="AG120" s="80">
        <f t="shared" si="114"/>
        <v>2178</v>
      </c>
    </row>
    <row r="121" spans="1:33" s="6" customFormat="1" ht="16.05" customHeight="1">
      <c r="A121" s="1"/>
      <c r="B121" s="128">
        <v>38200</v>
      </c>
      <c r="C121" s="68" t="s">
        <v>183</v>
      </c>
      <c r="D121" s="81">
        <f t="shared" ref="D121:AG121" si="115">ROUND($B$121*D$5/30*$C$2*$D$2,0)+ROUND($B$121*D$5/30*$C$3*$D$2,0)</f>
        <v>32</v>
      </c>
      <c r="E121" s="81">
        <f t="shared" si="115"/>
        <v>64</v>
      </c>
      <c r="F121" s="81">
        <f t="shared" si="115"/>
        <v>96</v>
      </c>
      <c r="G121" s="81">
        <f t="shared" si="115"/>
        <v>127</v>
      </c>
      <c r="H121" s="81">
        <f t="shared" si="115"/>
        <v>159</v>
      </c>
      <c r="I121" s="81">
        <f t="shared" si="115"/>
        <v>191</v>
      </c>
      <c r="J121" s="81">
        <f t="shared" si="115"/>
        <v>223</v>
      </c>
      <c r="K121" s="81">
        <f t="shared" si="115"/>
        <v>254</v>
      </c>
      <c r="L121" s="81">
        <f t="shared" si="115"/>
        <v>287</v>
      </c>
      <c r="M121" s="81">
        <f t="shared" si="115"/>
        <v>318</v>
      </c>
      <c r="N121" s="81">
        <f t="shared" si="115"/>
        <v>350</v>
      </c>
      <c r="O121" s="81">
        <f t="shared" si="115"/>
        <v>382</v>
      </c>
      <c r="P121" s="81">
        <f t="shared" si="115"/>
        <v>414</v>
      </c>
      <c r="Q121" s="81">
        <f t="shared" si="115"/>
        <v>446</v>
      </c>
      <c r="R121" s="81">
        <f t="shared" si="115"/>
        <v>477</v>
      </c>
      <c r="S121" s="81">
        <f t="shared" si="115"/>
        <v>510</v>
      </c>
      <c r="T121" s="81">
        <f t="shared" si="115"/>
        <v>541</v>
      </c>
      <c r="U121" s="81">
        <f t="shared" si="115"/>
        <v>573</v>
      </c>
      <c r="V121" s="81">
        <f t="shared" si="115"/>
        <v>604</v>
      </c>
      <c r="W121" s="81">
        <f t="shared" si="115"/>
        <v>637</v>
      </c>
      <c r="X121" s="81">
        <f t="shared" si="115"/>
        <v>668</v>
      </c>
      <c r="Y121" s="81">
        <f t="shared" si="115"/>
        <v>700</v>
      </c>
      <c r="Z121" s="81">
        <f t="shared" si="115"/>
        <v>733</v>
      </c>
      <c r="AA121" s="81">
        <f t="shared" si="115"/>
        <v>764</v>
      </c>
      <c r="AB121" s="81">
        <f t="shared" si="115"/>
        <v>796</v>
      </c>
      <c r="AC121" s="81">
        <f t="shared" si="115"/>
        <v>827</v>
      </c>
      <c r="AD121" s="81">
        <f t="shared" si="115"/>
        <v>860</v>
      </c>
      <c r="AE121" s="81">
        <f t="shared" si="115"/>
        <v>891</v>
      </c>
      <c r="AF121" s="81">
        <f t="shared" si="115"/>
        <v>923</v>
      </c>
      <c r="AG121" s="82">
        <f t="shared" si="115"/>
        <v>955</v>
      </c>
    </row>
    <row r="122" spans="1:33" ht="16.05" customHeight="1">
      <c r="B122" s="129"/>
      <c r="C122" s="71" t="s">
        <v>184</v>
      </c>
      <c r="D122" s="72">
        <f t="shared" ref="D122:AG122" si="116">ROUND($B$121*D$5/30*$C$2*$E$2,0)+ROUND($B$121*D$5/30*$C$3*$E$2,0)</f>
        <v>112</v>
      </c>
      <c r="E122" s="72">
        <f t="shared" si="116"/>
        <v>223</v>
      </c>
      <c r="F122" s="72">
        <f t="shared" si="116"/>
        <v>335</v>
      </c>
      <c r="G122" s="72">
        <f t="shared" si="116"/>
        <v>446</v>
      </c>
      <c r="H122" s="72">
        <f t="shared" si="116"/>
        <v>558</v>
      </c>
      <c r="I122" s="72">
        <f t="shared" si="116"/>
        <v>668</v>
      </c>
      <c r="J122" s="72">
        <f t="shared" si="116"/>
        <v>780</v>
      </c>
      <c r="K122" s="72">
        <f t="shared" si="116"/>
        <v>891</v>
      </c>
      <c r="L122" s="72">
        <f t="shared" si="116"/>
        <v>1003</v>
      </c>
      <c r="M122" s="72">
        <f t="shared" si="116"/>
        <v>1114</v>
      </c>
      <c r="N122" s="72">
        <f t="shared" si="116"/>
        <v>1226</v>
      </c>
      <c r="O122" s="72">
        <f t="shared" si="116"/>
        <v>1337</v>
      </c>
      <c r="P122" s="72">
        <f t="shared" si="116"/>
        <v>1449</v>
      </c>
      <c r="Q122" s="72">
        <f t="shared" si="116"/>
        <v>1560</v>
      </c>
      <c r="R122" s="72">
        <f t="shared" si="116"/>
        <v>1672</v>
      </c>
      <c r="S122" s="72">
        <f t="shared" si="116"/>
        <v>1783</v>
      </c>
      <c r="T122" s="72">
        <f t="shared" si="116"/>
        <v>1895</v>
      </c>
      <c r="U122" s="72">
        <f t="shared" si="116"/>
        <v>2005</v>
      </c>
      <c r="V122" s="72">
        <f t="shared" si="116"/>
        <v>2117</v>
      </c>
      <c r="W122" s="72">
        <f t="shared" si="116"/>
        <v>2228</v>
      </c>
      <c r="X122" s="72">
        <f t="shared" si="116"/>
        <v>2340</v>
      </c>
      <c r="Y122" s="72">
        <f t="shared" si="116"/>
        <v>2451</v>
      </c>
      <c r="Z122" s="72">
        <f t="shared" si="116"/>
        <v>2563</v>
      </c>
      <c r="AA122" s="72">
        <f t="shared" si="116"/>
        <v>2674</v>
      </c>
      <c r="AB122" s="72">
        <f t="shared" si="116"/>
        <v>2786</v>
      </c>
      <c r="AC122" s="72">
        <f t="shared" si="116"/>
        <v>2897</v>
      </c>
      <c r="AD122" s="72">
        <f t="shared" si="116"/>
        <v>3009</v>
      </c>
      <c r="AE122" s="72">
        <f t="shared" si="116"/>
        <v>3120</v>
      </c>
      <c r="AF122" s="72">
        <f t="shared" si="116"/>
        <v>3231</v>
      </c>
      <c r="AG122" s="73">
        <f t="shared" si="116"/>
        <v>3342</v>
      </c>
    </row>
    <row r="123" spans="1:33" s="7" customFormat="1" ht="16.05" customHeight="1">
      <c r="A123" s="1"/>
      <c r="B123" s="129"/>
      <c r="C123" s="74" t="s">
        <v>185</v>
      </c>
      <c r="D123" s="72">
        <f t="shared" ref="D123:AG123" si="117">ROUND($B$121*D$5/30*$C$4,0)</f>
        <v>2</v>
      </c>
      <c r="E123" s="72">
        <f t="shared" si="117"/>
        <v>3</v>
      </c>
      <c r="F123" s="72">
        <f t="shared" si="117"/>
        <v>5</v>
      </c>
      <c r="G123" s="72">
        <f t="shared" si="117"/>
        <v>7</v>
      </c>
      <c r="H123" s="72">
        <f t="shared" si="117"/>
        <v>8</v>
      </c>
      <c r="I123" s="72">
        <f t="shared" si="117"/>
        <v>10</v>
      </c>
      <c r="J123" s="72">
        <f t="shared" si="117"/>
        <v>12</v>
      </c>
      <c r="K123" s="72">
        <f t="shared" si="117"/>
        <v>13</v>
      </c>
      <c r="L123" s="72">
        <f t="shared" si="117"/>
        <v>15</v>
      </c>
      <c r="M123" s="72">
        <f t="shared" si="117"/>
        <v>17</v>
      </c>
      <c r="N123" s="72">
        <f t="shared" si="117"/>
        <v>18</v>
      </c>
      <c r="O123" s="72">
        <f t="shared" si="117"/>
        <v>20</v>
      </c>
      <c r="P123" s="72">
        <f t="shared" si="117"/>
        <v>22</v>
      </c>
      <c r="Q123" s="72">
        <f t="shared" si="117"/>
        <v>23</v>
      </c>
      <c r="R123" s="72">
        <f t="shared" si="117"/>
        <v>25</v>
      </c>
      <c r="S123" s="72">
        <f t="shared" si="117"/>
        <v>26</v>
      </c>
      <c r="T123" s="72">
        <f t="shared" si="117"/>
        <v>28</v>
      </c>
      <c r="U123" s="72">
        <f t="shared" si="117"/>
        <v>30</v>
      </c>
      <c r="V123" s="72">
        <f t="shared" si="117"/>
        <v>31</v>
      </c>
      <c r="W123" s="72">
        <f t="shared" si="117"/>
        <v>33</v>
      </c>
      <c r="X123" s="72">
        <f t="shared" si="117"/>
        <v>35</v>
      </c>
      <c r="Y123" s="72">
        <f t="shared" si="117"/>
        <v>36</v>
      </c>
      <c r="Z123" s="72">
        <f t="shared" si="117"/>
        <v>38</v>
      </c>
      <c r="AA123" s="72">
        <f t="shared" si="117"/>
        <v>40</v>
      </c>
      <c r="AB123" s="72">
        <f t="shared" si="117"/>
        <v>41</v>
      </c>
      <c r="AC123" s="72">
        <f t="shared" si="117"/>
        <v>43</v>
      </c>
      <c r="AD123" s="72">
        <f t="shared" si="117"/>
        <v>45</v>
      </c>
      <c r="AE123" s="72">
        <f t="shared" si="117"/>
        <v>46</v>
      </c>
      <c r="AF123" s="72">
        <f t="shared" si="117"/>
        <v>48</v>
      </c>
      <c r="AG123" s="73">
        <f t="shared" si="117"/>
        <v>50</v>
      </c>
    </row>
    <row r="124" spans="1:33" s="6" customFormat="1" ht="16.05" customHeight="1">
      <c r="A124" s="1"/>
      <c r="B124" s="129"/>
      <c r="C124" s="75" t="s">
        <v>186</v>
      </c>
      <c r="D124" s="83">
        <f t="shared" ref="D124:AG124" si="118">D122+D123</f>
        <v>114</v>
      </c>
      <c r="E124" s="83">
        <f t="shared" si="118"/>
        <v>226</v>
      </c>
      <c r="F124" s="83">
        <f t="shared" si="118"/>
        <v>340</v>
      </c>
      <c r="G124" s="83">
        <f t="shared" si="118"/>
        <v>453</v>
      </c>
      <c r="H124" s="83">
        <f t="shared" si="118"/>
        <v>566</v>
      </c>
      <c r="I124" s="83">
        <f t="shared" si="118"/>
        <v>678</v>
      </c>
      <c r="J124" s="83">
        <f t="shared" si="118"/>
        <v>792</v>
      </c>
      <c r="K124" s="83">
        <f t="shared" si="118"/>
        <v>904</v>
      </c>
      <c r="L124" s="83">
        <f t="shared" si="118"/>
        <v>1018</v>
      </c>
      <c r="M124" s="83">
        <f t="shared" si="118"/>
        <v>1131</v>
      </c>
      <c r="N124" s="83">
        <f t="shared" si="118"/>
        <v>1244</v>
      </c>
      <c r="O124" s="83">
        <f t="shared" si="118"/>
        <v>1357</v>
      </c>
      <c r="P124" s="83">
        <f t="shared" si="118"/>
        <v>1471</v>
      </c>
      <c r="Q124" s="83">
        <f t="shared" si="118"/>
        <v>1583</v>
      </c>
      <c r="R124" s="83">
        <f t="shared" si="118"/>
        <v>1697</v>
      </c>
      <c r="S124" s="83">
        <f t="shared" si="118"/>
        <v>1809</v>
      </c>
      <c r="T124" s="83">
        <f t="shared" si="118"/>
        <v>1923</v>
      </c>
      <c r="U124" s="83">
        <f t="shared" si="118"/>
        <v>2035</v>
      </c>
      <c r="V124" s="83">
        <f t="shared" si="118"/>
        <v>2148</v>
      </c>
      <c r="W124" s="83">
        <f t="shared" si="118"/>
        <v>2261</v>
      </c>
      <c r="X124" s="83">
        <f t="shared" si="118"/>
        <v>2375</v>
      </c>
      <c r="Y124" s="83">
        <f t="shared" si="118"/>
        <v>2487</v>
      </c>
      <c r="Z124" s="83">
        <f t="shared" si="118"/>
        <v>2601</v>
      </c>
      <c r="AA124" s="83">
        <f t="shared" si="118"/>
        <v>2714</v>
      </c>
      <c r="AB124" s="83">
        <f t="shared" si="118"/>
        <v>2827</v>
      </c>
      <c r="AC124" s="83">
        <f t="shared" si="118"/>
        <v>2940</v>
      </c>
      <c r="AD124" s="83">
        <f t="shared" si="118"/>
        <v>3054</v>
      </c>
      <c r="AE124" s="83">
        <f t="shared" si="118"/>
        <v>3166</v>
      </c>
      <c r="AF124" s="83">
        <f t="shared" si="118"/>
        <v>3279</v>
      </c>
      <c r="AG124" s="84">
        <f t="shared" si="118"/>
        <v>3392</v>
      </c>
    </row>
    <row r="125" spans="1:33" s="6" customFormat="1" ht="16.05" customHeight="1" thickBot="1">
      <c r="A125" s="1"/>
      <c r="B125" s="130"/>
      <c r="C125" s="78" t="s">
        <v>187</v>
      </c>
      <c r="D125" s="79">
        <f t="shared" ref="D125:AG125" si="119">ROUND($B$121*D$5/30*6/100,0)</f>
        <v>76</v>
      </c>
      <c r="E125" s="79">
        <f t="shared" si="119"/>
        <v>153</v>
      </c>
      <c r="F125" s="79">
        <f t="shared" si="119"/>
        <v>229</v>
      </c>
      <c r="G125" s="79">
        <f t="shared" si="119"/>
        <v>306</v>
      </c>
      <c r="H125" s="79">
        <f t="shared" si="119"/>
        <v>382</v>
      </c>
      <c r="I125" s="79">
        <f t="shared" si="119"/>
        <v>458</v>
      </c>
      <c r="J125" s="79">
        <f t="shared" si="119"/>
        <v>535</v>
      </c>
      <c r="K125" s="79">
        <f t="shared" si="119"/>
        <v>611</v>
      </c>
      <c r="L125" s="79">
        <f t="shared" si="119"/>
        <v>688</v>
      </c>
      <c r="M125" s="79">
        <f t="shared" si="119"/>
        <v>764</v>
      </c>
      <c r="N125" s="79">
        <f t="shared" si="119"/>
        <v>840</v>
      </c>
      <c r="O125" s="79">
        <f t="shared" si="119"/>
        <v>917</v>
      </c>
      <c r="P125" s="79">
        <f t="shared" si="119"/>
        <v>993</v>
      </c>
      <c r="Q125" s="79">
        <f t="shared" si="119"/>
        <v>1070</v>
      </c>
      <c r="R125" s="79">
        <f t="shared" si="119"/>
        <v>1146</v>
      </c>
      <c r="S125" s="79">
        <f t="shared" si="119"/>
        <v>1222</v>
      </c>
      <c r="T125" s="79">
        <f t="shared" si="119"/>
        <v>1299</v>
      </c>
      <c r="U125" s="79">
        <f t="shared" si="119"/>
        <v>1375</v>
      </c>
      <c r="V125" s="79">
        <f t="shared" si="119"/>
        <v>1452</v>
      </c>
      <c r="W125" s="79">
        <f t="shared" si="119"/>
        <v>1528</v>
      </c>
      <c r="X125" s="79">
        <f t="shared" si="119"/>
        <v>1604</v>
      </c>
      <c r="Y125" s="79">
        <f t="shared" si="119"/>
        <v>1681</v>
      </c>
      <c r="Z125" s="79">
        <f t="shared" si="119"/>
        <v>1757</v>
      </c>
      <c r="AA125" s="79">
        <f t="shared" si="119"/>
        <v>1834</v>
      </c>
      <c r="AB125" s="79">
        <f t="shared" si="119"/>
        <v>1910</v>
      </c>
      <c r="AC125" s="79">
        <f t="shared" si="119"/>
        <v>1986</v>
      </c>
      <c r="AD125" s="79">
        <f t="shared" si="119"/>
        <v>2063</v>
      </c>
      <c r="AE125" s="79">
        <f t="shared" si="119"/>
        <v>2139</v>
      </c>
      <c r="AF125" s="79">
        <f t="shared" si="119"/>
        <v>2216</v>
      </c>
      <c r="AG125" s="80">
        <f t="shared" si="119"/>
        <v>2292</v>
      </c>
    </row>
    <row r="126" spans="1:33" s="6" customFormat="1" ht="16.05" customHeight="1">
      <c r="A126" s="1"/>
      <c r="B126" s="128">
        <v>40100</v>
      </c>
      <c r="C126" s="68" t="s">
        <v>183</v>
      </c>
      <c r="D126" s="81">
        <f t="shared" ref="D126:AG126" si="120">ROUND($B$126*D$5/30*$C$2*$D$2,0)+ROUND($B$126*D$5/30*$C$3*$D$2,0)</f>
        <v>34</v>
      </c>
      <c r="E126" s="81">
        <f t="shared" si="120"/>
        <v>66</v>
      </c>
      <c r="F126" s="81">
        <f t="shared" si="120"/>
        <v>100</v>
      </c>
      <c r="G126" s="81">
        <f t="shared" si="120"/>
        <v>134</v>
      </c>
      <c r="H126" s="81">
        <f t="shared" si="120"/>
        <v>167</v>
      </c>
      <c r="I126" s="81">
        <f t="shared" si="120"/>
        <v>200</v>
      </c>
      <c r="J126" s="81">
        <f t="shared" si="120"/>
        <v>234</v>
      </c>
      <c r="K126" s="81">
        <f t="shared" si="120"/>
        <v>267</v>
      </c>
      <c r="L126" s="81">
        <f t="shared" si="120"/>
        <v>301</v>
      </c>
      <c r="M126" s="81">
        <f t="shared" si="120"/>
        <v>334</v>
      </c>
      <c r="N126" s="81">
        <f t="shared" si="120"/>
        <v>367</v>
      </c>
      <c r="O126" s="81">
        <f t="shared" si="120"/>
        <v>401</v>
      </c>
      <c r="P126" s="81">
        <f t="shared" si="120"/>
        <v>435</v>
      </c>
      <c r="Q126" s="81">
        <f t="shared" si="120"/>
        <v>467</v>
      </c>
      <c r="R126" s="81">
        <f t="shared" si="120"/>
        <v>501</v>
      </c>
      <c r="S126" s="81">
        <f t="shared" si="120"/>
        <v>535</v>
      </c>
      <c r="T126" s="81">
        <f t="shared" si="120"/>
        <v>568</v>
      </c>
      <c r="U126" s="81">
        <f t="shared" si="120"/>
        <v>601</v>
      </c>
      <c r="V126" s="81">
        <f t="shared" si="120"/>
        <v>635</v>
      </c>
      <c r="W126" s="81">
        <f t="shared" si="120"/>
        <v>668</v>
      </c>
      <c r="X126" s="81">
        <f t="shared" si="120"/>
        <v>702</v>
      </c>
      <c r="Y126" s="81">
        <f t="shared" si="120"/>
        <v>735</v>
      </c>
      <c r="Z126" s="81">
        <f t="shared" si="120"/>
        <v>768</v>
      </c>
      <c r="AA126" s="81">
        <f t="shared" si="120"/>
        <v>802</v>
      </c>
      <c r="AB126" s="81">
        <f t="shared" si="120"/>
        <v>836</v>
      </c>
      <c r="AC126" s="81">
        <f t="shared" si="120"/>
        <v>869</v>
      </c>
      <c r="AD126" s="81">
        <f t="shared" si="120"/>
        <v>902</v>
      </c>
      <c r="AE126" s="81">
        <f t="shared" si="120"/>
        <v>936</v>
      </c>
      <c r="AF126" s="81">
        <f t="shared" si="120"/>
        <v>970</v>
      </c>
      <c r="AG126" s="82">
        <f t="shared" si="120"/>
        <v>1002</v>
      </c>
    </row>
    <row r="127" spans="1:33" ht="16.05" customHeight="1">
      <c r="B127" s="129"/>
      <c r="C127" s="71" t="s">
        <v>184</v>
      </c>
      <c r="D127" s="72">
        <f t="shared" ref="D127:AG127" si="121">ROUND($B$126*D$5/30*$C$2*$E$2,0)+ROUND($B$126*D$5/30*$C$3*$E$2,0)</f>
        <v>117</v>
      </c>
      <c r="E127" s="72">
        <f t="shared" si="121"/>
        <v>234</v>
      </c>
      <c r="F127" s="72">
        <f t="shared" si="121"/>
        <v>351</v>
      </c>
      <c r="G127" s="72">
        <f t="shared" si="121"/>
        <v>467</v>
      </c>
      <c r="H127" s="72">
        <f t="shared" si="121"/>
        <v>585</v>
      </c>
      <c r="I127" s="72">
        <f t="shared" si="121"/>
        <v>702</v>
      </c>
      <c r="J127" s="72">
        <f t="shared" si="121"/>
        <v>818</v>
      </c>
      <c r="K127" s="72">
        <f t="shared" si="121"/>
        <v>936</v>
      </c>
      <c r="L127" s="72">
        <f t="shared" si="121"/>
        <v>1052</v>
      </c>
      <c r="M127" s="72">
        <f t="shared" si="121"/>
        <v>1170</v>
      </c>
      <c r="N127" s="72">
        <f t="shared" si="121"/>
        <v>1287</v>
      </c>
      <c r="O127" s="72">
        <f t="shared" si="121"/>
        <v>1403</v>
      </c>
      <c r="P127" s="72">
        <f t="shared" si="121"/>
        <v>1521</v>
      </c>
      <c r="Q127" s="72">
        <f t="shared" si="121"/>
        <v>1637</v>
      </c>
      <c r="R127" s="72">
        <f t="shared" si="121"/>
        <v>1754</v>
      </c>
      <c r="S127" s="72">
        <f t="shared" si="121"/>
        <v>1872</v>
      </c>
      <c r="T127" s="72">
        <f t="shared" si="121"/>
        <v>1988</v>
      </c>
      <c r="U127" s="72">
        <f t="shared" si="121"/>
        <v>2105</v>
      </c>
      <c r="V127" s="72">
        <f t="shared" si="121"/>
        <v>2222</v>
      </c>
      <c r="W127" s="72">
        <f t="shared" si="121"/>
        <v>2339</v>
      </c>
      <c r="X127" s="72">
        <f t="shared" si="121"/>
        <v>2456</v>
      </c>
      <c r="Y127" s="72">
        <f t="shared" si="121"/>
        <v>2573</v>
      </c>
      <c r="Z127" s="72">
        <f t="shared" si="121"/>
        <v>2690</v>
      </c>
      <c r="AA127" s="72">
        <f t="shared" si="121"/>
        <v>2807</v>
      </c>
      <c r="AB127" s="72">
        <f t="shared" si="121"/>
        <v>2924</v>
      </c>
      <c r="AC127" s="72">
        <f t="shared" si="121"/>
        <v>3041</v>
      </c>
      <c r="AD127" s="72">
        <f t="shared" si="121"/>
        <v>3158</v>
      </c>
      <c r="AE127" s="72">
        <f t="shared" si="121"/>
        <v>3275</v>
      </c>
      <c r="AF127" s="72">
        <f t="shared" si="121"/>
        <v>3391</v>
      </c>
      <c r="AG127" s="73">
        <f t="shared" si="121"/>
        <v>3509</v>
      </c>
    </row>
    <row r="128" spans="1:33" s="7" customFormat="1" ht="16.05" customHeight="1">
      <c r="A128" s="1"/>
      <c r="B128" s="129"/>
      <c r="C128" s="74" t="s">
        <v>185</v>
      </c>
      <c r="D128" s="72">
        <f t="shared" ref="D128:AG128" si="122">ROUND($B$126*D$5/30*$C$4,0)</f>
        <v>2</v>
      </c>
      <c r="E128" s="72">
        <f t="shared" si="122"/>
        <v>3</v>
      </c>
      <c r="F128" s="72">
        <f t="shared" si="122"/>
        <v>5</v>
      </c>
      <c r="G128" s="72">
        <f t="shared" si="122"/>
        <v>7</v>
      </c>
      <c r="H128" s="72">
        <f t="shared" si="122"/>
        <v>9</v>
      </c>
      <c r="I128" s="72">
        <f t="shared" si="122"/>
        <v>10</v>
      </c>
      <c r="J128" s="72">
        <f t="shared" si="122"/>
        <v>12</v>
      </c>
      <c r="K128" s="72">
        <f t="shared" si="122"/>
        <v>14</v>
      </c>
      <c r="L128" s="72">
        <f t="shared" si="122"/>
        <v>16</v>
      </c>
      <c r="M128" s="72">
        <f t="shared" si="122"/>
        <v>17</v>
      </c>
      <c r="N128" s="72">
        <f t="shared" si="122"/>
        <v>19</v>
      </c>
      <c r="O128" s="72">
        <f t="shared" si="122"/>
        <v>21</v>
      </c>
      <c r="P128" s="72">
        <f t="shared" si="122"/>
        <v>23</v>
      </c>
      <c r="Q128" s="72">
        <f t="shared" si="122"/>
        <v>24</v>
      </c>
      <c r="R128" s="72">
        <f t="shared" si="122"/>
        <v>26</v>
      </c>
      <c r="S128" s="72">
        <f t="shared" si="122"/>
        <v>28</v>
      </c>
      <c r="T128" s="72">
        <f t="shared" si="122"/>
        <v>30</v>
      </c>
      <c r="U128" s="72">
        <f t="shared" si="122"/>
        <v>31</v>
      </c>
      <c r="V128" s="72">
        <f t="shared" si="122"/>
        <v>33</v>
      </c>
      <c r="W128" s="72">
        <f t="shared" si="122"/>
        <v>35</v>
      </c>
      <c r="X128" s="72">
        <f t="shared" si="122"/>
        <v>36</v>
      </c>
      <c r="Y128" s="72">
        <f t="shared" si="122"/>
        <v>38</v>
      </c>
      <c r="Z128" s="72">
        <f t="shared" si="122"/>
        <v>40</v>
      </c>
      <c r="AA128" s="72">
        <f t="shared" si="122"/>
        <v>42</v>
      </c>
      <c r="AB128" s="72">
        <f t="shared" si="122"/>
        <v>43</v>
      </c>
      <c r="AC128" s="72">
        <f t="shared" si="122"/>
        <v>45</v>
      </c>
      <c r="AD128" s="72">
        <f t="shared" si="122"/>
        <v>47</v>
      </c>
      <c r="AE128" s="72">
        <f t="shared" si="122"/>
        <v>49</v>
      </c>
      <c r="AF128" s="72">
        <f t="shared" si="122"/>
        <v>50</v>
      </c>
      <c r="AG128" s="73">
        <f t="shared" si="122"/>
        <v>52</v>
      </c>
    </row>
    <row r="129" spans="1:33" s="6" customFormat="1" ht="16.05" customHeight="1">
      <c r="A129" s="1"/>
      <c r="B129" s="129"/>
      <c r="C129" s="75" t="s">
        <v>186</v>
      </c>
      <c r="D129" s="83">
        <f t="shared" ref="D129:AG129" si="123">D127+D128</f>
        <v>119</v>
      </c>
      <c r="E129" s="83">
        <f t="shared" si="123"/>
        <v>237</v>
      </c>
      <c r="F129" s="83">
        <f t="shared" si="123"/>
        <v>356</v>
      </c>
      <c r="G129" s="83">
        <f t="shared" si="123"/>
        <v>474</v>
      </c>
      <c r="H129" s="83">
        <f t="shared" si="123"/>
        <v>594</v>
      </c>
      <c r="I129" s="83">
        <f t="shared" si="123"/>
        <v>712</v>
      </c>
      <c r="J129" s="83">
        <f t="shared" si="123"/>
        <v>830</v>
      </c>
      <c r="K129" s="83">
        <f t="shared" si="123"/>
        <v>950</v>
      </c>
      <c r="L129" s="83">
        <f t="shared" si="123"/>
        <v>1068</v>
      </c>
      <c r="M129" s="83">
        <f t="shared" si="123"/>
        <v>1187</v>
      </c>
      <c r="N129" s="83">
        <f t="shared" si="123"/>
        <v>1306</v>
      </c>
      <c r="O129" s="83">
        <f t="shared" si="123"/>
        <v>1424</v>
      </c>
      <c r="P129" s="83">
        <f t="shared" si="123"/>
        <v>1544</v>
      </c>
      <c r="Q129" s="83">
        <f t="shared" si="123"/>
        <v>1661</v>
      </c>
      <c r="R129" s="83">
        <f t="shared" si="123"/>
        <v>1780</v>
      </c>
      <c r="S129" s="83">
        <f t="shared" si="123"/>
        <v>1900</v>
      </c>
      <c r="T129" s="83">
        <f t="shared" si="123"/>
        <v>2018</v>
      </c>
      <c r="U129" s="83">
        <f t="shared" si="123"/>
        <v>2136</v>
      </c>
      <c r="V129" s="83">
        <f t="shared" si="123"/>
        <v>2255</v>
      </c>
      <c r="W129" s="83">
        <f t="shared" si="123"/>
        <v>2374</v>
      </c>
      <c r="X129" s="83">
        <f t="shared" si="123"/>
        <v>2492</v>
      </c>
      <c r="Y129" s="83">
        <f t="shared" si="123"/>
        <v>2611</v>
      </c>
      <c r="Z129" s="83">
        <f t="shared" si="123"/>
        <v>2730</v>
      </c>
      <c r="AA129" s="83">
        <f t="shared" si="123"/>
        <v>2849</v>
      </c>
      <c r="AB129" s="83">
        <f t="shared" si="123"/>
        <v>2967</v>
      </c>
      <c r="AC129" s="83">
        <f t="shared" si="123"/>
        <v>3086</v>
      </c>
      <c r="AD129" s="83">
        <f t="shared" si="123"/>
        <v>3205</v>
      </c>
      <c r="AE129" s="83">
        <f t="shared" si="123"/>
        <v>3324</v>
      </c>
      <c r="AF129" s="83">
        <f t="shared" si="123"/>
        <v>3441</v>
      </c>
      <c r="AG129" s="84">
        <f t="shared" si="123"/>
        <v>3561</v>
      </c>
    </row>
    <row r="130" spans="1:33" s="6" customFormat="1" ht="16.05" customHeight="1" thickBot="1">
      <c r="A130" s="1"/>
      <c r="B130" s="130"/>
      <c r="C130" s="78" t="s">
        <v>187</v>
      </c>
      <c r="D130" s="79">
        <f t="shared" ref="D130:AG130" si="124">ROUND($B$126*D$5/30*6/100,0)</f>
        <v>80</v>
      </c>
      <c r="E130" s="79">
        <f t="shared" si="124"/>
        <v>160</v>
      </c>
      <c r="F130" s="79">
        <f t="shared" si="124"/>
        <v>241</v>
      </c>
      <c r="G130" s="79">
        <f t="shared" si="124"/>
        <v>321</v>
      </c>
      <c r="H130" s="79">
        <f t="shared" si="124"/>
        <v>401</v>
      </c>
      <c r="I130" s="79">
        <f t="shared" si="124"/>
        <v>481</v>
      </c>
      <c r="J130" s="79">
        <f t="shared" si="124"/>
        <v>561</v>
      </c>
      <c r="K130" s="79">
        <f t="shared" si="124"/>
        <v>642</v>
      </c>
      <c r="L130" s="79">
        <f t="shared" si="124"/>
        <v>722</v>
      </c>
      <c r="M130" s="79">
        <f t="shared" si="124"/>
        <v>802</v>
      </c>
      <c r="N130" s="79">
        <f t="shared" si="124"/>
        <v>882</v>
      </c>
      <c r="O130" s="79">
        <f t="shared" si="124"/>
        <v>962</v>
      </c>
      <c r="P130" s="79">
        <f t="shared" si="124"/>
        <v>1043</v>
      </c>
      <c r="Q130" s="79">
        <f t="shared" si="124"/>
        <v>1123</v>
      </c>
      <c r="R130" s="79">
        <f t="shared" si="124"/>
        <v>1203</v>
      </c>
      <c r="S130" s="79">
        <f t="shared" si="124"/>
        <v>1283</v>
      </c>
      <c r="T130" s="79">
        <f t="shared" si="124"/>
        <v>1363</v>
      </c>
      <c r="U130" s="79">
        <f t="shared" si="124"/>
        <v>1444</v>
      </c>
      <c r="V130" s="79">
        <f t="shared" si="124"/>
        <v>1524</v>
      </c>
      <c r="W130" s="79">
        <f t="shared" si="124"/>
        <v>1604</v>
      </c>
      <c r="X130" s="79">
        <f t="shared" si="124"/>
        <v>1684</v>
      </c>
      <c r="Y130" s="79">
        <f t="shared" si="124"/>
        <v>1764</v>
      </c>
      <c r="Z130" s="79">
        <f t="shared" si="124"/>
        <v>1845</v>
      </c>
      <c r="AA130" s="79">
        <f t="shared" si="124"/>
        <v>1925</v>
      </c>
      <c r="AB130" s="79">
        <f t="shared" si="124"/>
        <v>2005</v>
      </c>
      <c r="AC130" s="79">
        <f t="shared" si="124"/>
        <v>2085</v>
      </c>
      <c r="AD130" s="79">
        <f t="shared" si="124"/>
        <v>2165</v>
      </c>
      <c r="AE130" s="79">
        <f t="shared" si="124"/>
        <v>2246</v>
      </c>
      <c r="AF130" s="79">
        <f t="shared" si="124"/>
        <v>2326</v>
      </c>
      <c r="AG130" s="80">
        <f t="shared" si="124"/>
        <v>2406</v>
      </c>
    </row>
    <row r="131" spans="1:33" s="6" customFormat="1" ht="16.05" customHeight="1">
      <c r="A131" s="1"/>
      <c r="B131" s="128">
        <v>42000</v>
      </c>
      <c r="C131" s="68" t="s">
        <v>183</v>
      </c>
      <c r="D131" s="81">
        <f t="shared" ref="D131:AG131" si="125">ROUND($B$131*D$5/30*$C$2*$D$2,0)+ROUND($B$131*D$5/30*$C$3*$D$2,0)</f>
        <v>35</v>
      </c>
      <c r="E131" s="81">
        <f t="shared" si="125"/>
        <v>70</v>
      </c>
      <c r="F131" s="81">
        <f t="shared" si="125"/>
        <v>105</v>
      </c>
      <c r="G131" s="81">
        <f t="shared" si="125"/>
        <v>140</v>
      </c>
      <c r="H131" s="81">
        <f t="shared" si="125"/>
        <v>175</v>
      </c>
      <c r="I131" s="81">
        <f t="shared" si="125"/>
        <v>210</v>
      </c>
      <c r="J131" s="81">
        <f t="shared" si="125"/>
        <v>245</v>
      </c>
      <c r="K131" s="81">
        <f t="shared" si="125"/>
        <v>280</v>
      </c>
      <c r="L131" s="81">
        <f t="shared" si="125"/>
        <v>315</v>
      </c>
      <c r="M131" s="81">
        <f t="shared" si="125"/>
        <v>350</v>
      </c>
      <c r="N131" s="81">
        <f t="shared" si="125"/>
        <v>385</v>
      </c>
      <c r="O131" s="81">
        <f t="shared" si="125"/>
        <v>420</v>
      </c>
      <c r="P131" s="81">
        <f t="shared" si="125"/>
        <v>455</v>
      </c>
      <c r="Q131" s="81">
        <f t="shared" si="125"/>
        <v>490</v>
      </c>
      <c r="R131" s="81">
        <f t="shared" si="125"/>
        <v>525</v>
      </c>
      <c r="S131" s="81">
        <f t="shared" si="125"/>
        <v>560</v>
      </c>
      <c r="T131" s="81">
        <f t="shared" si="125"/>
        <v>595</v>
      </c>
      <c r="U131" s="81">
        <f t="shared" si="125"/>
        <v>630</v>
      </c>
      <c r="V131" s="81">
        <f t="shared" si="125"/>
        <v>665</v>
      </c>
      <c r="W131" s="81">
        <f t="shared" si="125"/>
        <v>700</v>
      </c>
      <c r="X131" s="81">
        <f t="shared" si="125"/>
        <v>735</v>
      </c>
      <c r="Y131" s="81">
        <f t="shared" si="125"/>
        <v>770</v>
      </c>
      <c r="Z131" s="81">
        <f t="shared" si="125"/>
        <v>805</v>
      </c>
      <c r="AA131" s="81">
        <f t="shared" si="125"/>
        <v>840</v>
      </c>
      <c r="AB131" s="81">
        <f t="shared" si="125"/>
        <v>875</v>
      </c>
      <c r="AC131" s="81">
        <f t="shared" si="125"/>
        <v>910</v>
      </c>
      <c r="AD131" s="81">
        <f t="shared" si="125"/>
        <v>945</v>
      </c>
      <c r="AE131" s="81">
        <f t="shared" si="125"/>
        <v>980</v>
      </c>
      <c r="AF131" s="81">
        <f t="shared" si="125"/>
        <v>1015</v>
      </c>
      <c r="AG131" s="82">
        <f t="shared" si="125"/>
        <v>1050</v>
      </c>
    </row>
    <row r="132" spans="1:33" ht="16.05" customHeight="1">
      <c r="B132" s="129"/>
      <c r="C132" s="71" t="s">
        <v>184</v>
      </c>
      <c r="D132" s="72">
        <f t="shared" ref="D132:AG132" si="126">ROUND($B$131*D$5/30*$C$2*$E$2,0)+ROUND($B$131*D$5/30*$C$3*$E$2,0)</f>
        <v>123</v>
      </c>
      <c r="E132" s="72">
        <f t="shared" si="126"/>
        <v>245</v>
      </c>
      <c r="F132" s="72">
        <f t="shared" si="126"/>
        <v>367</v>
      </c>
      <c r="G132" s="72">
        <f t="shared" si="126"/>
        <v>490</v>
      </c>
      <c r="H132" s="72">
        <f t="shared" si="126"/>
        <v>613</v>
      </c>
      <c r="I132" s="72">
        <f t="shared" si="126"/>
        <v>735</v>
      </c>
      <c r="J132" s="72">
        <f t="shared" si="126"/>
        <v>858</v>
      </c>
      <c r="K132" s="72">
        <f t="shared" si="126"/>
        <v>980</v>
      </c>
      <c r="L132" s="72">
        <f t="shared" si="126"/>
        <v>1102</v>
      </c>
      <c r="M132" s="72">
        <f t="shared" si="126"/>
        <v>1225</v>
      </c>
      <c r="N132" s="72">
        <f t="shared" si="126"/>
        <v>1348</v>
      </c>
      <c r="O132" s="72">
        <f t="shared" si="126"/>
        <v>1470</v>
      </c>
      <c r="P132" s="72">
        <f t="shared" si="126"/>
        <v>1592</v>
      </c>
      <c r="Q132" s="72">
        <f t="shared" si="126"/>
        <v>1715</v>
      </c>
      <c r="R132" s="72">
        <f t="shared" si="126"/>
        <v>1838</v>
      </c>
      <c r="S132" s="72">
        <f t="shared" si="126"/>
        <v>1960</v>
      </c>
      <c r="T132" s="72">
        <f t="shared" si="126"/>
        <v>2083</v>
      </c>
      <c r="U132" s="72">
        <f t="shared" si="126"/>
        <v>2205</v>
      </c>
      <c r="V132" s="72">
        <f t="shared" si="126"/>
        <v>2327</v>
      </c>
      <c r="W132" s="72">
        <f t="shared" si="126"/>
        <v>2450</v>
      </c>
      <c r="X132" s="72">
        <f t="shared" si="126"/>
        <v>2573</v>
      </c>
      <c r="Y132" s="72">
        <f t="shared" si="126"/>
        <v>2695</v>
      </c>
      <c r="Z132" s="72">
        <f t="shared" si="126"/>
        <v>2817</v>
      </c>
      <c r="AA132" s="72">
        <f t="shared" si="126"/>
        <v>2940</v>
      </c>
      <c r="AB132" s="72">
        <f t="shared" si="126"/>
        <v>3063</v>
      </c>
      <c r="AC132" s="72">
        <f t="shared" si="126"/>
        <v>3185</v>
      </c>
      <c r="AD132" s="72">
        <f t="shared" si="126"/>
        <v>3308</v>
      </c>
      <c r="AE132" s="72">
        <f t="shared" si="126"/>
        <v>3430</v>
      </c>
      <c r="AF132" s="72">
        <f t="shared" si="126"/>
        <v>3552</v>
      </c>
      <c r="AG132" s="73">
        <f t="shared" si="126"/>
        <v>3675</v>
      </c>
    </row>
    <row r="133" spans="1:33" s="7" customFormat="1" ht="16.05" customHeight="1">
      <c r="A133" s="1"/>
      <c r="B133" s="129"/>
      <c r="C133" s="74" t="s">
        <v>185</v>
      </c>
      <c r="D133" s="72">
        <f t="shared" ref="D133:AG133" si="127">ROUND($B$131*D$5/30*$C$4,0)</f>
        <v>2</v>
      </c>
      <c r="E133" s="72">
        <f t="shared" si="127"/>
        <v>4</v>
      </c>
      <c r="F133" s="72">
        <f t="shared" si="127"/>
        <v>5</v>
      </c>
      <c r="G133" s="72">
        <f t="shared" si="127"/>
        <v>7</v>
      </c>
      <c r="H133" s="72">
        <f t="shared" si="127"/>
        <v>9</v>
      </c>
      <c r="I133" s="72">
        <f t="shared" si="127"/>
        <v>11</v>
      </c>
      <c r="J133" s="72">
        <f t="shared" si="127"/>
        <v>13</v>
      </c>
      <c r="K133" s="72">
        <f t="shared" si="127"/>
        <v>15</v>
      </c>
      <c r="L133" s="72">
        <f t="shared" si="127"/>
        <v>16</v>
      </c>
      <c r="M133" s="72">
        <f t="shared" si="127"/>
        <v>18</v>
      </c>
      <c r="N133" s="72">
        <f t="shared" si="127"/>
        <v>20</v>
      </c>
      <c r="O133" s="72">
        <f t="shared" si="127"/>
        <v>22</v>
      </c>
      <c r="P133" s="72">
        <f t="shared" si="127"/>
        <v>24</v>
      </c>
      <c r="Q133" s="72">
        <f t="shared" si="127"/>
        <v>25</v>
      </c>
      <c r="R133" s="72">
        <f t="shared" si="127"/>
        <v>27</v>
      </c>
      <c r="S133" s="72">
        <f t="shared" si="127"/>
        <v>29</v>
      </c>
      <c r="T133" s="72">
        <f t="shared" si="127"/>
        <v>31</v>
      </c>
      <c r="U133" s="72">
        <f t="shared" si="127"/>
        <v>33</v>
      </c>
      <c r="V133" s="72">
        <f t="shared" si="127"/>
        <v>35</v>
      </c>
      <c r="W133" s="72">
        <f t="shared" si="127"/>
        <v>36</v>
      </c>
      <c r="X133" s="72">
        <f t="shared" si="127"/>
        <v>38</v>
      </c>
      <c r="Y133" s="72">
        <f t="shared" si="127"/>
        <v>40</v>
      </c>
      <c r="Z133" s="72">
        <f t="shared" si="127"/>
        <v>42</v>
      </c>
      <c r="AA133" s="72">
        <f t="shared" si="127"/>
        <v>44</v>
      </c>
      <c r="AB133" s="72">
        <f t="shared" si="127"/>
        <v>46</v>
      </c>
      <c r="AC133" s="72">
        <f t="shared" si="127"/>
        <v>47</v>
      </c>
      <c r="AD133" s="72">
        <f t="shared" si="127"/>
        <v>49</v>
      </c>
      <c r="AE133" s="72">
        <f t="shared" si="127"/>
        <v>51</v>
      </c>
      <c r="AF133" s="72">
        <f t="shared" si="127"/>
        <v>53</v>
      </c>
      <c r="AG133" s="73">
        <f t="shared" si="127"/>
        <v>55</v>
      </c>
    </row>
    <row r="134" spans="1:33" s="6" customFormat="1" ht="16.05" customHeight="1">
      <c r="A134" s="1"/>
      <c r="B134" s="129"/>
      <c r="C134" s="75" t="s">
        <v>186</v>
      </c>
      <c r="D134" s="83">
        <f t="shared" ref="D134:AG134" si="128">D132+D133</f>
        <v>125</v>
      </c>
      <c r="E134" s="83">
        <f t="shared" si="128"/>
        <v>249</v>
      </c>
      <c r="F134" s="83">
        <f t="shared" si="128"/>
        <v>372</v>
      </c>
      <c r="G134" s="83">
        <f t="shared" si="128"/>
        <v>497</v>
      </c>
      <c r="H134" s="83">
        <f t="shared" si="128"/>
        <v>622</v>
      </c>
      <c r="I134" s="83">
        <f t="shared" si="128"/>
        <v>746</v>
      </c>
      <c r="J134" s="83">
        <f t="shared" si="128"/>
        <v>871</v>
      </c>
      <c r="K134" s="83">
        <f t="shared" si="128"/>
        <v>995</v>
      </c>
      <c r="L134" s="83">
        <f t="shared" si="128"/>
        <v>1118</v>
      </c>
      <c r="M134" s="83">
        <f t="shared" si="128"/>
        <v>1243</v>
      </c>
      <c r="N134" s="83">
        <f t="shared" si="128"/>
        <v>1368</v>
      </c>
      <c r="O134" s="83">
        <f t="shared" si="128"/>
        <v>1492</v>
      </c>
      <c r="P134" s="83">
        <f t="shared" si="128"/>
        <v>1616</v>
      </c>
      <c r="Q134" s="83">
        <f t="shared" si="128"/>
        <v>1740</v>
      </c>
      <c r="R134" s="83">
        <f t="shared" si="128"/>
        <v>1865</v>
      </c>
      <c r="S134" s="83">
        <f t="shared" si="128"/>
        <v>1989</v>
      </c>
      <c r="T134" s="83">
        <f t="shared" si="128"/>
        <v>2114</v>
      </c>
      <c r="U134" s="83">
        <f t="shared" si="128"/>
        <v>2238</v>
      </c>
      <c r="V134" s="83">
        <f t="shared" si="128"/>
        <v>2362</v>
      </c>
      <c r="W134" s="83">
        <f t="shared" si="128"/>
        <v>2486</v>
      </c>
      <c r="X134" s="83">
        <f t="shared" si="128"/>
        <v>2611</v>
      </c>
      <c r="Y134" s="83">
        <f t="shared" si="128"/>
        <v>2735</v>
      </c>
      <c r="Z134" s="83">
        <f t="shared" si="128"/>
        <v>2859</v>
      </c>
      <c r="AA134" s="83">
        <f t="shared" si="128"/>
        <v>2984</v>
      </c>
      <c r="AB134" s="83">
        <f t="shared" si="128"/>
        <v>3109</v>
      </c>
      <c r="AC134" s="83">
        <f t="shared" si="128"/>
        <v>3232</v>
      </c>
      <c r="AD134" s="83">
        <f t="shared" si="128"/>
        <v>3357</v>
      </c>
      <c r="AE134" s="83">
        <f t="shared" si="128"/>
        <v>3481</v>
      </c>
      <c r="AF134" s="83">
        <f t="shared" si="128"/>
        <v>3605</v>
      </c>
      <c r="AG134" s="84">
        <f t="shared" si="128"/>
        <v>3730</v>
      </c>
    </row>
    <row r="135" spans="1:33" s="6" customFormat="1" ht="16.05" customHeight="1" thickBot="1">
      <c r="A135" s="1"/>
      <c r="B135" s="130"/>
      <c r="C135" s="78" t="s">
        <v>187</v>
      </c>
      <c r="D135" s="79">
        <f t="shared" ref="D135:AG135" si="129">ROUND($B$131*D$5/30*6/100,0)</f>
        <v>84</v>
      </c>
      <c r="E135" s="79">
        <f t="shared" si="129"/>
        <v>168</v>
      </c>
      <c r="F135" s="79">
        <f t="shared" si="129"/>
        <v>252</v>
      </c>
      <c r="G135" s="79">
        <f t="shared" si="129"/>
        <v>336</v>
      </c>
      <c r="H135" s="79">
        <f t="shared" si="129"/>
        <v>420</v>
      </c>
      <c r="I135" s="79">
        <f t="shared" si="129"/>
        <v>504</v>
      </c>
      <c r="J135" s="79">
        <f t="shared" si="129"/>
        <v>588</v>
      </c>
      <c r="K135" s="79">
        <f t="shared" si="129"/>
        <v>672</v>
      </c>
      <c r="L135" s="79">
        <f t="shared" si="129"/>
        <v>756</v>
      </c>
      <c r="M135" s="79">
        <f t="shared" si="129"/>
        <v>840</v>
      </c>
      <c r="N135" s="79">
        <f t="shared" si="129"/>
        <v>924</v>
      </c>
      <c r="O135" s="79">
        <f t="shared" si="129"/>
        <v>1008</v>
      </c>
      <c r="P135" s="79">
        <f t="shared" si="129"/>
        <v>1092</v>
      </c>
      <c r="Q135" s="79">
        <f t="shared" si="129"/>
        <v>1176</v>
      </c>
      <c r="R135" s="79">
        <f t="shared" si="129"/>
        <v>1260</v>
      </c>
      <c r="S135" s="79">
        <f t="shared" si="129"/>
        <v>1344</v>
      </c>
      <c r="T135" s="79">
        <f t="shared" si="129"/>
        <v>1428</v>
      </c>
      <c r="U135" s="79">
        <f t="shared" si="129"/>
        <v>1512</v>
      </c>
      <c r="V135" s="79">
        <f t="shared" si="129"/>
        <v>1596</v>
      </c>
      <c r="W135" s="79">
        <f t="shared" si="129"/>
        <v>1680</v>
      </c>
      <c r="X135" s="79">
        <f t="shared" si="129"/>
        <v>1764</v>
      </c>
      <c r="Y135" s="79">
        <f t="shared" si="129"/>
        <v>1848</v>
      </c>
      <c r="Z135" s="79">
        <f t="shared" si="129"/>
        <v>1932</v>
      </c>
      <c r="AA135" s="79">
        <f t="shared" si="129"/>
        <v>2016</v>
      </c>
      <c r="AB135" s="79">
        <f t="shared" si="129"/>
        <v>2100</v>
      </c>
      <c r="AC135" s="79">
        <f t="shared" si="129"/>
        <v>2184</v>
      </c>
      <c r="AD135" s="79">
        <f t="shared" si="129"/>
        <v>2268</v>
      </c>
      <c r="AE135" s="79">
        <f t="shared" si="129"/>
        <v>2352</v>
      </c>
      <c r="AF135" s="79">
        <f t="shared" si="129"/>
        <v>2436</v>
      </c>
      <c r="AG135" s="80">
        <f t="shared" si="129"/>
        <v>2520</v>
      </c>
    </row>
    <row r="136" spans="1:33" s="6" customFormat="1" ht="16.05" customHeight="1">
      <c r="A136" s="1"/>
      <c r="B136" s="128">
        <v>43900</v>
      </c>
      <c r="C136" s="68" t="s">
        <v>183</v>
      </c>
      <c r="D136" s="81">
        <f t="shared" ref="D136:AG136" si="130">ROUND($B$136*D$5/30*$C$2*$D$2,0)+ROUND($B$136*D$5/30*$C$3*$D$2,0)</f>
        <v>37</v>
      </c>
      <c r="E136" s="81">
        <f t="shared" si="130"/>
        <v>73</v>
      </c>
      <c r="F136" s="81">
        <f t="shared" si="130"/>
        <v>110</v>
      </c>
      <c r="G136" s="81">
        <f t="shared" si="130"/>
        <v>147</v>
      </c>
      <c r="H136" s="81">
        <f t="shared" si="130"/>
        <v>183</v>
      </c>
      <c r="I136" s="81">
        <f t="shared" si="130"/>
        <v>220</v>
      </c>
      <c r="J136" s="81">
        <f t="shared" si="130"/>
        <v>256</v>
      </c>
      <c r="K136" s="81">
        <f t="shared" si="130"/>
        <v>292</v>
      </c>
      <c r="L136" s="81">
        <f t="shared" si="130"/>
        <v>329</v>
      </c>
      <c r="M136" s="81">
        <f t="shared" si="130"/>
        <v>366</v>
      </c>
      <c r="N136" s="81">
        <f t="shared" si="130"/>
        <v>402</v>
      </c>
      <c r="O136" s="81">
        <f t="shared" si="130"/>
        <v>439</v>
      </c>
      <c r="P136" s="81">
        <f t="shared" si="130"/>
        <v>476</v>
      </c>
      <c r="Q136" s="81">
        <f t="shared" si="130"/>
        <v>512</v>
      </c>
      <c r="R136" s="81">
        <f t="shared" si="130"/>
        <v>549</v>
      </c>
      <c r="S136" s="81">
        <f t="shared" si="130"/>
        <v>586</v>
      </c>
      <c r="T136" s="81">
        <f t="shared" si="130"/>
        <v>622</v>
      </c>
      <c r="U136" s="81">
        <f t="shared" si="130"/>
        <v>659</v>
      </c>
      <c r="V136" s="81">
        <f t="shared" si="130"/>
        <v>695</v>
      </c>
      <c r="W136" s="81">
        <f t="shared" si="130"/>
        <v>732</v>
      </c>
      <c r="X136" s="81">
        <f t="shared" si="130"/>
        <v>768</v>
      </c>
      <c r="Y136" s="81">
        <f t="shared" si="130"/>
        <v>804</v>
      </c>
      <c r="Z136" s="81">
        <f t="shared" si="130"/>
        <v>841</v>
      </c>
      <c r="AA136" s="81">
        <f t="shared" si="130"/>
        <v>878</v>
      </c>
      <c r="AB136" s="81">
        <f t="shared" si="130"/>
        <v>914</v>
      </c>
      <c r="AC136" s="81">
        <f t="shared" si="130"/>
        <v>951</v>
      </c>
      <c r="AD136" s="81">
        <f t="shared" si="130"/>
        <v>988</v>
      </c>
      <c r="AE136" s="81">
        <f t="shared" si="130"/>
        <v>1024</v>
      </c>
      <c r="AF136" s="81">
        <f t="shared" si="130"/>
        <v>1061</v>
      </c>
      <c r="AG136" s="82">
        <f t="shared" si="130"/>
        <v>1098</v>
      </c>
    </row>
    <row r="137" spans="1:33" ht="16.05" customHeight="1">
      <c r="B137" s="129"/>
      <c r="C137" s="71" t="s">
        <v>184</v>
      </c>
      <c r="D137" s="72">
        <f t="shared" ref="D137:AG137" si="131">ROUND($B$136*D$5/30*$C$2*$E$2,0)+ROUND($B$136*D$5/30*$C$3*$E$2,0)</f>
        <v>128</v>
      </c>
      <c r="E137" s="72">
        <f t="shared" si="131"/>
        <v>256</v>
      </c>
      <c r="F137" s="72">
        <f t="shared" si="131"/>
        <v>384</v>
      </c>
      <c r="G137" s="72">
        <f t="shared" si="131"/>
        <v>512</v>
      </c>
      <c r="H137" s="72">
        <f t="shared" si="131"/>
        <v>640</v>
      </c>
      <c r="I137" s="72">
        <f t="shared" si="131"/>
        <v>768</v>
      </c>
      <c r="J137" s="72">
        <f t="shared" si="131"/>
        <v>897</v>
      </c>
      <c r="K137" s="72">
        <f t="shared" si="131"/>
        <v>1024</v>
      </c>
      <c r="L137" s="72">
        <f t="shared" si="131"/>
        <v>1152</v>
      </c>
      <c r="M137" s="72">
        <f t="shared" si="131"/>
        <v>1280</v>
      </c>
      <c r="N137" s="72">
        <f t="shared" si="131"/>
        <v>1409</v>
      </c>
      <c r="O137" s="72">
        <f t="shared" si="131"/>
        <v>1537</v>
      </c>
      <c r="P137" s="72">
        <f t="shared" si="131"/>
        <v>1664</v>
      </c>
      <c r="Q137" s="72">
        <f t="shared" si="131"/>
        <v>1792</v>
      </c>
      <c r="R137" s="72">
        <f t="shared" si="131"/>
        <v>1921</v>
      </c>
      <c r="S137" s="72">
        <f t="shared" si="131"/>
        <v>2049</v>
      </c>
      <c r="T137" s="72">
        <f t="shared" si="131"/>
        <v>2177</v>
      </c>
      <c r="U137" s="72">
        <f t="shared" si="131"/>
        <v>2304</v>
      </c>
      <c r="V137" s="72">
        <f t="shared" si="131"/>
        <v>2433</v>
      </c>
      <c r="W137" s="72">
        <f t="shared" si="131"/>
        <v>2561</v>
      </c>
      <c r="X137" s="72">
        <f t="shared" si="131"/>
        <v>2689</v>
      </c>
      <c r="Y137" s="72">
        <f t="shared" si="131"/>
        <v>2817</v>
      </c>
      <c r="Z137" s="72">
        <f t="shared" si="131"/>
        <v>2945</v>
      </c>
      <c r="AA137" s="72">
        <f t="shared" si="131"/>
        <v>3073</v>
      </c>
      <c r="AB137" s="72">
        <f t="shared" si="131"/>
        <v>3201</v>
      </c>
      <c r="AC137" s="72">
        <f t="shared" si="131"/>
        <v>3329</v>
      </c>
      <c r="AD137" s="72">
        <f t="shared" si="131"/>
        <v>3458</v>
      </c>
      <c r="AE137" s="72">
        <f t="shared" si="131"/>
        <v>3585</v>
      </c>
      <c r="AF137" s="72">
        <f t="shared" si="131"/>
        <v>3713</v>
      </c>
      <c r="AG137" s="73">
        <f t="shared" si="131"/>
        <v>3841</v>
      </c>
    </row>
    <row r="138" spans="1:33" s="7" customFormat="1" ht="16.05" customHeight="1">
      <c r="A138" s="1"/>
      <c r="B138" s="129"/>
      <c r="C138" s="74" t="s">
        <v>185</v>
      </c>
      <c r="D138" s="72">
        <f t="shared" ref="D138:AG138" si="132">ROUND($B$136*D$5/30*$C$4,0)</f>
        <v>2</v>
      </c>
      <c r="E138" s="72">
        <f t="shared" si="132"/>
        <v>4</v>
      </c>
      <c r="F138" s="72">
        <f t="shared" si="132"/>
        <v>6</v>
      </c>
      <c r="G138" s="72">
        <f t="shared" si="132"/>
        <v>8</v>
      </c>
      <c r="H138" s="72">
        <f t="shared" si="132"/>
        <v>10</v>
      </c>
      <c r="I138" s="72">
        <f t="shared" si="132"/>
        <v>11</v>
      </c>
      <c r="J138" s="72">
        <f t="shared" si="132"/>
        <v>13</v>
      </c>
      <c r="K138" s="72">
        <f t="shared" si="132"/>
        <v>15</v>
      </c>
      <c r="L138" s="72">
        <f t="shared" si="132"/>
        <v>17</v>
      </c>
      <c r="M138" s="72">
        <f t="shared" si="132"/>
        <v>19</v>
      </c>
      <c r="N138" s="72">
        <f t="shared" si="132"/>
        <v>21</v>
      </c>
      <c r="O138" s="72">
        <f t="shared" si="132"/>
        <v>23</v>
      </c>
      <c r="P138" s="72">
        <f t="shared" si="132"/>
        <v>25</v>
      </c>
      <c r="Q138" s="72">
        <f t="shared" si="132"/>
        <v>27</v>
      </c>
      <c r="R138" s="72">
        <f t="shared" si="132"/>
        <v>29</v>
      </c>
      <c r="S138" s="72">
        <f t="shared" si="132"/>
        <v>30</v>
      </c>
      <c r="T138" s="72">
        <f t="shared" si="132"/>
        <v>32</v>
      </c>
      <c r="U138" s="72">
        <f t="shared" si="132"/>
        <v>34</v>
      </c>
      <c r="V138" s="72">
        <f t="shared" si="132"/>
        <v>36</v>
      </c>
      <c r="W138" s="72">
        <f t="shared" si="132"/>
        <v>38</v>
      </c>
      <c r="X138" s="72">
        <f t="shared" si="132"/>
        <v>40</v>
      </c>
      <c r="Y138" s="72">
        <f t="shared" si="132"/>
        <v>42</v>
      </c>
      <c r="Z138" s="72">
        <f t="shared" si="132"/>
        <v>44</v>
      </c>
      <c r="AA138" s="72">
        <f t="shared" si="132"/>
        <v>46</v>
      </c>
      <c r="AB138" s="72">
        <f t="shared" si="132"/>
        <v>48</v>
      </c>
      <c r="AC138" s="72">
        <f t="shared" si="132"/>
        <v>49</v>
      </c>
      <c r="AD138" s="72">
        <f t="shared" si="132"/>
        <v>51</v>
      </c>
      <c r="AE138" s="72">
        <f t="shared" si="132"/>
        <v>53</v>
      </c>
      <c r="AF138" s="72">
        <f t="shared" si="132"/>
        <v>55</v>
      </c>
      <c r="AG138" s="73">
        <f t="shared" si="132"/>
        <v>57</v>
      </c>
    </row>
    <row r="139" spans="1:33" s="6" customFormat="1" ht="16.05" customHeight="1">
      <c r="A139" s="1"/>
      <c r="B139" s="129"/>
      <c r="C139" s="75" t="s">
        <v>186</v>
      </c>
      <c r="D139" s="83">
        <f t="shared" ref="D139:AG139" si="133">D137+D138</f>
        <v>130</v>
      </c>
      <c r="E139" s="83">
        <f t="shared" si="133"/>
        <v>260</v>
      </c>
      <c r="F139" s="83">
        <f t="shared" si="133"/>
        <v>390</v>
      </c>
      <c r="G139" s="83">
        <f t="shared" si="133"/>
        <v>520</v>
      </c>
      <c r="H139" s="83">
        <f t="shared" si="133"/>
        <v>650</v>
      </c>
      <c r="I139" s="83">
        <f t="shared" si="133"/>
        <v>779</v>
      </c>
      <c r="J139" s="83">
        <f t="shared" si="133"/>
        <v>910</v>
      </c>
      <c r="K139" s="83">
        <f t="shared" si="133"/>
        <v>1039</v>
      </c>
      <c r="L139" s="83">
        <f t="shared" si="133"/>
        <v>1169</v>
      </c>
      <c r="M139" s="83">
        <f t="shared" si="133"/>
        <v>1299</v>
      </c>
      <c r="N139" s="83">
        <f t="shared" si="133"/>
        <v>1430</v>
      </c>
      <c r="O139" s="83">
        <f t="shared" si="133"/>
        <v>1560</v>
      </c>
      <c r="P139" s="83">
        <f t="shared" si="133"/>
        <v>1689</v>
      </c>
      <c r="Q139" s="83">
        <f t="shared" si="133"/>
        <v>1819</v>
      </c>
      <c r="R139" s="83">
        <f t="shared" si="133"/>
        <v>1950</v>
      </c>
      <c r="S139" s="83">
        <f t="shared" si="133"/>
        <v>2079</v>
      </c>
      <c r="T139" s="83">
        <f t="shared" si="133"/>
        <v>2209</v>
      </c>
      <c r="U139" s="83">
        <f t="shared" si="133"/>
        <v>2338</v>
      </c>
      <c r="V139" s="83">
        <f t="shared" si="133"/>
        <v>2469</v>
      </c>
      <c r="W139" s="83">
        <f t="shared" si="133"/>
        <v>2599</v>
      </c>
      <c r="X139" s="83">
        <f t="shared" si="133"/>
        <v>2729</v>
      </c>
      <c r="Y139" s="83">
        <f t="shared" si="133"/>
        <v>2859</v>
      </c>
      <c r="Z139" s="83">
        <f t="shared" si="133"/>
        <v>2989</v>
      </c>
      <c r="AA139" s="83">
        <f t="shared" si="133"/>
        <v>3119</v>
      </c>
      <c r="AB139" s="83">
        <f t="shared" si="133"/>
        <v>3249</v>
      </c>
      <c r="AC139" s="83">
        <f t="shared" si="133"/>
        <v>3378</v>
      </c>
      <c r="AD139" s="83">
        <f t="shared" si="133"/>
        <v>3509</v>
      </c>
      <c r="AE139" s="83">
        <f t="shared" si="133"/>
        <v>3638</v>
      </c>
      <c r="AF139" s="83">
        <f t="shared" si="133"/>
        <v>3768</v>
      </c>
      <c r="AG139" s="84">
        <f t="shared" si="133"/>
        <v>3898</v>
      </c>
    </row>
    <row r="140" spans="1:33" s="6" customFormat="1" ht="16.05" customHeight="1" thickBot="1">
      <c r="A140" s="1"/>
      <c r="B140" s="130"/>
      <c r="C140" s="78" t="s">
        <v>187</v>
      </c>
      <c r="D140" s="79">
        <f t="shared" ref="D140:AG140" si="134">ROUND($B$136*D$5/30*6/100,0)</f>
        <v>88</v>
      </c>
      <c r="E140" s="79">
        <f t="shared" si="134"/>
        <v>176</v>
      </c>
      <c r="F140" s="79">
        <f t="shared" si="134"/>
        <v>263</v>
      </c>
      <c r="G140" s="79">
        <f t="shared" si="134"/>
        <v>351</v>
      </c>
      <c r="H140" s="79">
        <f t="shared" si="134"/>
        <v>439</v>
      </c>
      <c r="I140" s="79">
        <f t="shared" si="134"/>
        <v>527</v>
      </c>
      <c r="J140" s="79">
        <f t="shared" si="134"/>
        <v>615</v>
      </c>
      <c r="K140" s="79">
        <f t="shared" si="134"/>
        <v>702</v>
      </c>
      <c r="L140" s="79">
        <f t="shared" si="134"/>
        <v>790</v>
      </c>
      <c r="M140" s="79">
        <f t="shared" si="134"/>
        <v>878</v>
      </c>
      <c r="N140" s="79">
        <f t="shared" si="134"/>
        <v>966</v>
      </c>
      <c r="O140" s="79">
        <f t="shared" si="134"/>
        <v>1054</v>
      </c>
      <c r="P140" s="79">
        <f t="shared" si="134"/>
        <v>1141</v>
      </c>
      <c r="Q140" s="79">
        <f t="shared" si="134"/>
        <v>1229</v>
      </c>
      <c r="R140" s="79">
        <f t="shared" si="134"/>
        <v>1317</v>
      </c>
      <c r="S140" s="79">
        <f t="shared" si="134"/>
        <v>1405</v>
      </c>
      <c r="T140" s="79">
        <f t="shared" si="134"/>
        <v>1493</v>
      </c>
      <c r="U140" s="79">
        <f t="shared" si="134"/>
        <v>1580</v>
      </c>
      <c r="V140" s="79">
        <f t="shared" si="134"/>
        <v>1668</v>
      </c>
      <c r="W140" s="79">
        <f t="shared" si="134"/>
        <v>1756</v>
      </c>
      <c r="X140" s="79">
        <f t="shared" si="134"/>
        <v>1844</v>
      </c>
      <c r="Y140" s="79">
        <f t="shared" si="134"/>
        <v>1932</v>
      </c>
      <c r="Z140" s="79">
        <f t="shared" si="134"/>
        <v>2019</v>
      </c>
      <c r="AA140" s="79">
        <f t="shared" si="134"/>
        <v>2107</v>
      </c>
      <c r="AB140" s="79">
        <f t="shared" si="134"/>
        <v>2195</v>
      </c>
      <c r="AC140" s="79">
        <f t="shared" si="134"/>
        <v>2283</v>
      </c>
      <c r="AD140" s="79">
        <f t="shared" si="134"/>
        <v>2371</v>
      </c>
      <c r="AE140" s="79">
        <f t="shared" si="134"/>
        <v>2458</v>
      </c>
      <c r="AF140" s="79">
        <f t="shared" si="134"/>
        <v>2546</v>
      </c>
      <c r="AG140" s="80">
        <f t="shared" si="134"/>
        <v>2634</v>
      </c>
    </row>
    <row r="141" spans="1:33" s="6" customFormat="1" ht="16.05" customHeight="1">
      <c r="A141" s="1"/>
      <c r="B141" s="128">
        <v>45800</v>
      </c>
      <c r="C141" s="68" t="s">
        <v>183</v>
      </c>
      <c r="D141" s="81">
        <f t="shared" ref="D141:AG141" si="135">ROUND($B$141*D$5/30*$C$2*$D$2,0)+ROUND($B$141*D$5/30*$C$3*$D$2,0)</f>
        <v>38</v>
      </c>
      <c r="E141" s="81">
        <f t="shared" si="135"/>
        <v>76</v>
      </c>
      <c r="F141" s="81">
        <f t="shared" si="135"/>
        <v>114</v>
      </c>
      <c r="G141" s="81">
        <f t="shared" si="135"/>
        <v>152</v>
      </c>
      <c r="H141" s="81">
        <f t="shared" si="135"/>
        <v>191</v>
      </c>
      <c r="I141" s="81">
        <f t="shared" si="135"/>
        <v>229</v>
      </c>
      <c r="J141" s="81">
        <f t="shared" si="135"/>
        <v>267</v>
      </c>
      <c r="K141" s="81">
        <f t="shared" si="135"/>
        <v>305</v>
      </c>
      <c r="L141" s="81">
        <f t="shared" si="135"/>
        <v>343</v>
      </c>
      <c r="M141" s="81">
        <f t="shared" si="135"/>
        <v>382</v>
      </c>
      <c r="N141" s="81">
        <f t="shared" si="135"/>
        <v>420</v>
      </c>
      <c r="O141" s="81">
        <f t="shared" si="135"/>
        <v>458</v>
      </c>
      <c r="P141" s="81">
        <f t="shared" si="135"/>
        <v>496</v>
      </c>
      <c r="Q141" s="81">
        <f t="shared" si="135"/>
        <v>535</v>
      </c>
      <c r="R141" s="81">
        <f t="shared" si="135"/>
        <v>573</v>
      </c>
      <c r="S141" s="81">
        <f t="shared" si="135"/>
        <v>611</v>
      </c>
      <c r="T141" s="81">
        <f t="shared" si="135"/>
        <v>649</v>
      </c>
      <c r="U141" s="81">
        <f t="shared" si="135"/>
        <v>687</v>
      </c>
      <c r="V141" s="81">
        <f t="shared" si="135"/>
        <v>725</v>
      </c>
      <c r="W141" s="81">
        <f t="shared" si="135"/>
        <v>763</v>
      </c>
      <c r="X141" s="81">
        <f t="shared" si="135"/>
        <v>801</v>
      </c>
      <c r="Y141" s="81">
        <f t="shared" si="135"/>
        <v>839</v>
      </c>
      <c r="Z141" s="81">
        <f t="shared" si="135"/>
        <v>878</v>
      </c>
      <c r="AA141" s="81">
        <f t="shared" si="135"/>
        <v>916</v>
      </c>
      <c r="AB141" s="81">
        <f t="shared" si="135"/>
        <v>954</v>
      </c>
      <c r="AC141" s="81">
        <f t="shared" si="135"/>
        <v>992</v>
      </c>
      <c r="AD141" s="81">
        <f t="shared" si="135"/>
        <v>1030</v>
      </c>
      <c r="AE141" s="81">
        <f t="shared" si="135"/>
        <v>1068</v>
      </c>
      <c r="AF141" s="81">
        <f t="shared" si="135"/>
        <v>1107</v>
      </c>
      <c r="AG141" s="82">
        <f t="shared" si="135"/>
        <v>1145</v>
      </c>
    </row>
    <row r="142" spans="1:33" ht="16.05" customHeight="1">
      <c r="B142" s="129"/>
      <c r="C142" s="71" t="s">
        <v>184</v>
      </c>
      <c r="D142" s="72">
        <f t="shared" ref="D142:AG142" si="136">ROUND($B$141*D$5/30*$C$2*$E$2,0)+ROUND($B$141*D$5/30*$C$3*$E$2,0)</f>
        <v>134</v>
      </c>
      <c r="E142" s="72">
        <f t="shared" si="136"/>
        <v>267</v>
      </c>
      <c r="F142" s="72">
        <f t="shared" si="136"/>
        <v>401</v>
      </c>
      <c r="G142" s="72">
        <f t="shared" si="136"/>
        <v>535</v>
      </c>
      <c r="H142" s="72">
        <f t="shared" si="136"/>
        <v>667</v>
      </c>
      <c r="I142" s="72">
        <f t="shared" si="136"/>
        <v>801</v>
      </c>
      <c r="J142" s="72">
        <f t="shared" si="136"/>
        <v>935</v>
      </c>
      <c r="K142" s="72">
        <f t="shared" si="136"/>
        <v>1068</v>
      </c>
      <c r="L142" s="72">
        <f t="shared" si="136"/>
        <v>1202</v>
      </c>
      <c r="M142" s="72">
        <f t="shared" si="136"/>
        <v>1336</v>
      </c>
      <c r="N142" s="72">
        <f t="shared" si="136"/>
        <v>1470</v>
      </c>
      <c r="O142" s="72">
        <f t="shared" si="136"/>
        <v>1603</v>
      </c>
      <c r="P142" s="72">
        <f t="shared" si="136"/>
        <v>1737</v>
      </c>
      <c r="Q142" s="72">
        <f t="shared" si="136"/>
        <v>1871</v>
      </c>
      <c r="R142" s="72">
        <f t="shared" si="136"/>
        <v>2003</v>
      </c>
      <c r="S142" s="72">
        <f t="shared" si="136"/>
        <v>2137</v>
      </c>
      <c r="T142" s="72">
        <f t="shared" si="136"/>
        <v>2271</v>
      </c>
      <c r="U142" s="72">
        <f t="shared" si="136"/>
        <v>2404</v>
      </c>
      <c r="V142" s="72">
        <f t="shared" si="136"/>
        <v>2538</v>
      </c>
      <c r="W142" s="72">
        <f t="shared" si="136"/>
        <v>2672</v>
      </c>
      <c r="X142" s="72">
        <f t="shared" si="136"/>
        <v>2805</v>
      </c>
      <c r="Y142" s="72">
        <f t="shared" si="136"/>
        <v>2939</v>
      </c>
      <c r="Z142" s="72">
        <f t="shared" si="136"/>
        <v>3073</v>
      </c>
      <c r="AA142" s="72">
        <f t="shared" si="136"/>
        <v>3206</v>
      </c>
      <c r="AB142" s="72">
        <f t="shared" si="136"/>
        <v>3339</v>
      </c>
      <c r="AC142" s="72">
        <f t="shared" si="136"/>
        <v>3473</v>
      </c>
      <c r="AD142" s="72">
        <f t="shared" si="136"/>
        <v>3607</v>
      </c>
      <c r="AE142" s="72">
        <f t="shared" si="136"/>
        <v>3740</v>
      </c>
      <c r="AF142" s="72">
        <f t="shared" si="136"/>
        <v>3874</v>
      </c>
      <c r="AG142" s="73">
        <f t="shared" si="136"/>
        <v>4008</v>
      </c>
    </row>
    <row r="143" spans="1:33" s="7" customFormat="1" ht="16.05" customHeight="1">
      <c r="A143" s="1"/>
      <c r="B143" s="129"/>
      <c r="C143" s="74" t="s">
        <v>185</v>
      </c>
      <c r="D143" s="72">
        <f t="shared" ref="D143:AG143" si="137">ROUND($B$141*D$5/30*$C$4,0)</f>
        <v>2</v>
      </c>
      <c r="E143" s="72">
        <f t="shared" si="137"/>
        <v>4</v>
      </c>
      <c r="F143" s="72">
        <f t="shared" si="137"/>
        <v>6</v>
      </c>
      <c r="G143" s="72">
        <f t="shared" si="137"/>
        <v>8</v>
      </c>
      <c r="H143" s="72">
        <f t="shared" si="137"/>
        <v>10</v>
      </c>
      <c r="I143" s="72">
        <f t="shared" si="137"/>
        <v>12</v>
      </c>
      <c r="J143" s="72">
        <f t="shared" si="137"/>
        <v>14</v>
      </c>
      <c r="K143" s="72">
        <f t="shared" si="137"/>
        <v>16</v>
      </c>
      <c r="L143" s="72">
        <f t="shared" si="137"/>
        <v>18</v>
      </c>
      <c r="M143" s="72">
        <f t="shared" si="137"/>
        <v>20</v>
      </c>
      <c r="N143" s="72">
        <f t="shared" si="137"/>
        <v>22</v>
      </c>
      <c r="O143" s="72">
        <f t="shared" si="137"/>
        <v>24</v>
      </c>
      <c r="P143" s="72">
        <f t="shared" si="137"/>
        <v>26</v>
      </c>
      <c r="Q143" s="72">
        <f t="shared" si="137"/>
        <v>28</v>
      </c>
      <c r="R143" s="72">
        <f t="shared" si="137"/>
        <v>30</v>
      </c>
      <c r="S143" s="72">
        <f t="shared" si="137"/>
        <v>32</v>
      </c>
      <c r="T143" s="72">
        <f t="shared" si="137"/>
        <v>34</v>
      </c>
      <c r="U143" s="72">
        <f t="shared" si="137"/>
        <v>36</v>
      </c>
      <c r="V143" s="72">
        <f t="shared" si="137"/>
        <v>38</v>
      </c>
      <c r="W143" s="72">
        <f t="shared" si="137"/>
        <v>40</v>
      </c>
      <c r="X143" s="72">
        <f t="shared" si="137"/>
        <v>42</v>
      </c>
      <c r="Y143" s="72">
        <f t="shared" si="137"/>
        <v>44</v>
      </c>
      <c r="Z143" s="72">
        <f t="shared" si="137"/>
        <v>46</v>
      </c>
      <c r="AA143" s="72">
        <f t="shared" si="137"/>
        <v>48</v>
      </c>
      <c r="AB143" s="72">
        <f t="shared" si="137"/>
        <v>50</v>
      </c>
      <c r="AC143" s="72">
        <f t="shared" si="137"/>
        <v>52</v>
      </c>
      <c r="AD143" s="72">
        <f t="shared" si="137"/>
        <v>54</v>
      </c>
      <c r="AE143" s="72">
        <f t="shared" si="137"/>
        <v>56</v>
      </c>
      <c r="AF143" s="72">
        <f t="shared" si="137"/>
        <v>58</v>
      </c>
      <c r="AG143" s="73">
        <f t="shared" si="137"/>
        <v>60</v>
      </c>
    </row>
    <row r="144" spans="1:33" s="6" customFormat="1" ht="16.05" customHeight="1">
      <c r="A144" s="1"/>
      <c r="B144" s="129"/>
      <c r="C144" s="75" t="s">
        <v>186</v>
      </c>
      <c r="D144" s="83">
        <f t="shared" ref="D144:AG144" si="138">D142+D143</f>
        <v>136</v>
      </c>
      <c r="E144" s="83">
        <f t="shared" si="138"/>
        <v>271</v>
      </c>
      <c r="F144" s="83">
        <f t="shared" si="138"/>
        <v>407</v>
      </c>
      <c r="G144" s="83">
        <f t="shared" si="138"/>
        <v>543</v>
      </c>
      <c r="H144" s="83">
        <f t="shared" si="138"/>
        <v>677</v>
      </c>
      <c r="I144" s="83">
        <f t="shared" si="138"/>
        <v>813</v>
      </c>
      <c r="J144" s="83">
        <f t="shared" si="138"/>
        <v>949</v>
      </c>
      <c r="K144" s="83">
        <f t="shared" si="138"/>
        <v>1084</v>
      </c>
      <c r="L144" s="83">
        <f t="shared" si="138"/>
        <v>1220</v>
      </c>
      <c r="M144" s="83">
        <f t="shared" si="138"/>
        <v>1356</v>
      </c>
      <c r="N144" s="83">
        <f t="shared" si="138"/>
        <v>1492</v>
      </c>
      <c r="O144" s="83">
        <f t="shared" si="138"/>
        <v>1627</v>
      </c>
      <c r="P144" s="83">
        <f t="shared" si="138"/>
        <v>1763</v>
      </c>
      <c r="Q144" s="83">
        <f t="shared" si="138"/>
        <v>1899</v>
      </c>
      <c r="R144" s="83">
        <f t="shared" si="138"/>
        <v>2033</v>
      </c>
      <c r="S144" s="83">
        <f t="shared" si="138"/>
        <v>2169</v>
      </c>
      <c r="T144" s="83">
        <f t="shared" si="138"/>
        <v>2305</v>
      </c>
      <c r="U144" s="83">
        <f t="shared" si="138"/>
        <v>2440</v>
      </c>
      <c r="V144" s="83">
        <f t="shared" si="138"/>
        <v>2576</v>
      </c>
      <c r="W144" s="83">
        <f t="shared" si="138"/>
        <v>2712</v>
      </c>
      <c r="X144" s="83">
        <f t="shared" si="138"/>
        <v>2847</v>
      </c>
      <c r="Y144" s="83">
        <f t="shared" si="138"/>
        <v>2983</v>
      </c>
      <c r="Z144" s="83">
        <f t="shared" si="138"/>
        <v>3119</v>
      </c>
      <c r="AA144" s="83">
        <f t="shared" si="138"/>
        <v>3254</v>
      </c>
      <c r="AB144" s="83">
        <f t="shared" si="138"/>
        <v>3389</v>
      </c>
      <c r="AC144" s="83">
        <f t="shared" si="138"/>
        <v>3525</v>
      </c>
      <c r="AD144" s="83">
        <f t="shared" si="138"/>
        <v>3661</v>
      </c>
      <c r="AE144" s="83">
        <f t="shared" si="138"/>
        <v>3796</v>
      </c>
      <c r="AF144" s="83">
        <f t="shared" si="138"/>
        <v>3932</v>
      </c>
      <c r="AG144" s="84">
        <f t="shared" si="138"/>
        <v>4068</v>
      </c>
    </row>
    <row r="145" spans="1:33" s="6" customFormat="1" ht="16.05" customHeight="1" thickBot="1">
      <c r="A145" s="1"/>
      <c r="B145" s="130"/>
      <c r="C145" s="78" t="s">
        <v>187</v>
      </c>
      <c r="D145" s="79">
        <f t="shared" ref="D145:AG145" si="139">ROUND($B$141*D$5/30*6/100,0)</f>
        <v>92</v>
      </c>
      <c r="E145" s="79">
        <f t="shared" si="139"/>
        <v>183</v>
      </c>
      <c r="F145" s="79">
        <f t="shared" si="139"/>
        <v>275</v>
      </c>
      <c r="G145" s="79">
        <f t="shared" si="139"/>
        <v>366</v>
      </c>
      <c r="H145" s="79">
        <f t="shared" si="139"/>
        <v>458</v>
      </c>
      <c r="I145" s="79">
        <f t="shared" si="139"/>
        <v>550</v>
      </c>
      <c r="J145" s="79">
        <f t="shared" si="139"/>
        <v>641</v>
      </c>
      <c r="K145" s="79">
        <f t="shared" si="139"/>
        <v>733</v>
      </c>
      <c r="L145" s="79">
        <f t="shared" si="139"/>
        <v>824</v>
      </c>
      <c r="M145" s="79">
        <f t="shared" si="139"/>
        <v>916</v>
      </c>
      <c r="N145" s="79">
        <f t="shared" si="139"/>
        <v>1008</v>
      </c>
      <c r="O145" s="79">
        <f t="shared" si="139"/>
        <v>1099</v>
      </c>
      <c r="P145" s="79">
        <f t="shared" si="139"/>
        <v>1191</v>
      </c>
      <c r="Q145" s="79">
        <f t="shared" si="139"/>
        <v>1282</v>
      </c>
      <c r="R145" s="79">
        <f t="shared" si="139"/>
        <v>1374</v>
      </c>
      <c r="S145" s="79">
        <f t="shared" si="139"/>
        <v>1466</v>
      </c>
      <c r="T145" s="79">
        <f t="shared" si="139"/>
        <v>1557</v>
      </c>
      <c r="U145" s="79">
        <f t="shared" si="139"/>
        <v>1649</v>
      </c>
      <c r="V145" s="79">
        <f t="shared" si="139"/>
        <v>1740</v>
      </c>
      <c r="W145" s="79">
        <f t="shared" si="139"/>
        <v>1832</v>
      </c>
      <c r="X145" s="79">
        <f t="shared" si="139"/>
        <v>1924</v>
      </c>
      <c r="Y145" s="79">
        <f t="shared" si="139"/>
        <v>2015</v>
      </c>
      <c r="Z145" s="79">
        <f t="shared" si="139"/>
        <v>2107</v>
      </c>
      <c r="AA145" s="79">
        <f t="shared" si="139"/>
        <v>2198</v>
      </c>
      <c r="AB145" s="79">
        <f t="shared" si="139"/>
        <v>2290</v>
      </c>
      <c r="AC145" s="79">
        <f t="shared" si="139"/>
        <v>2382</v>
      </c>
      <c r="AD145" s="79">
        <f t="shared" si="139"/>
        <v>2473</v>
      </c>
      <c r="AE145" s="79">
        <f t="shared" si="139"/>
        <v>2565</v>
      </c>
      <c r="AF145" s="79">
        <f t="shared" si="139"/>
        <v>2656</v>
      </c>
      <c r="AG145" s="80">
        <f t="shared" si="139"/>
        <v>2748</v>
      </c>
    </row>
    <row r="146" spans="1:33" s="6" customFormat="1" ht="16.05" customHeight="1">
      <c r="A146" s="1"/>
      <c r="B146" s="131">
        <v>45800</v>
      </c>
      <c r="C146" s="85" t="s">
        <v>183</v>
      </c>
      <c r="D146" s="86">
        <f t="shared" ref="D146:AG146" si="140">ROUND($B$146*D$5/30*$C$2*$D$2,0)+ROUND($B$146*D$5/30*$C$3*$D$2,0)</f>
        <v>38</v>
      </c>
      <c r="E146" s="86">
        <f t="shared" si="140"/>
        <v>76</v>
      </c>
      <c r="F146" s="86">
        <f t="shared" si="140"/>
        <v>114</v>
      </c>
      <c r="G146" s="86">
        <f t="shared" si="140"/>
        <v>152</v>
      </c>
      <c r="H146" s="86">
        <f t="shared" si="140"/>
        <v>191</v>
      </c>
      <c r="I146" s="86">
        <f t="shared" si="140"/>
        <v>229</v>
      </c>
      <c r="J146" s="86">
        <f t="shared" si="140"/>
        <v>267</v>
      </c>
      <c r="K146" s="86">
        <f t="shared" si="140"/>
        <v>305</v>
      </c>
      <c r="L146" s="86">
        <f t="shared" si="140"/>
        <v>343</v>
      </c>
      <c r="M146" s="86">
        <f t="shared" si="140"/>
        <v>382</v>
      </c>
      <c r="N146" s="86">
        <f t="shared" si="140"/>
        <v>420</v>
      </c>
      <c r="O146" s="86">
        <f t="shared" si="140"/>
        <v>458</v>
      </c>
      <c r="P146" s="86">
        <f t="shared" si="140"/>
        <v>496</v>
      </c>
      <c r="Q146" s="86">
        <f t="shared" si="140"/>
        <v>535</v>
      </c>
      <c r="R146" s="86">
        <f t="shared" si="140"/>
        <v>573</v>
      </c>
      <c r="S146" s="86">
        <f t="shared" si="140"/>
        <v>611</v>
      </c>
      <c r="T146" s="86">
        <f t="shared" si="140"/>
        <v>649</v>
      </c>
      <c r="U146" s="86">
        <f t="shared" si="140"/>
        <v>687</v>
      </c>
      <c r="V146" s="86">
        <f t="shared" si="140"/>
        <v>725</v>
      </c>
      <c r="W146" s="86">
        <f t="shared" si="140"/>
        <v>763</v>
      </c>
      <c r="X146" s="86">
        <f t="shared" si="140"/>
        <v>801</v>
      </c>
      <c r="Y146" s="86">
        <f t="shared" si="140"/>
        <v>839</v>
      </c>
      <c r="Z146" s="86">
        <f t="shared" si="140"/>
        <v>878</v>
      </c>
      <c r="AA146" s="86">
        <f t="shared" si="140"/>
        <v>916</v>
      </c>
      <c r="AB146" s="86">
        <f t="shared" si="140"/>
        <v>954</v>
      </c>
      <c r="AC146" s="86">
        <f t="shared" si="140"/>
        <v>992</v>
      </c>
      <c r="AD146" s="86">
        <f t="shared" si="140"/>
        <v>1030</v>
      </c>
      <c r="AE146" s="86">
        <f t="shared" si="140"/>
        <v>1068</v>
      </c>
      <c r="AF146" s="86">
        <f t="shared" si="140"/>
        <v>1107</v>
      </c>
      <c r="AG146" s="87">
        <f t="shared" si="140"/>
        <v>1145</v>
      </c>
    </row>
    <row r="147" spans="1:33" ht="16.05" customHeight="1">
      <c r="B147" s="127"/>
      <c r="C147" s="71" t="s">
        <v>184</v>
      </c>
      <c r="D147" s="72">
        <f t="shared" ref="D147:AG147" si="141">ROUND($B$146*D$5/30*$C$2*$E$2,0)+ROUND($B$146*D$5/30*$C$3*$E$2,0)</f>
        <v>134</v>
      </c>
      <c r="E147" s="72">
        <f t="shared" si="141"/>
        <v>267</v>
      </c>
      <c r="F147" s="72">
        <f t="shared" si="141"/>
        <v>401</v>
      </c>
      <c r="G147" s="72">
        <f t="shared" si="141"/>
        <v>535</v>
      </c>
      <c r="H147" s="72">
        <f t="shared" si="141"/>
        <v>667</v>
      </c>
      <c r="I147" s="72">
        <f t="shared" si="141"/>
        <v>801</v>
      </c>
      <c r="J147" s="72">
        <f t="shared" si="141"/>
        <v>935</v>
      </c>
      <c r="K147" s="72">
        <f t="shared" si="141"/>
        <v>1068</v>
      </c>
      <c r="L147" s="72">
        <f t="shared" si="141"/>
        <v>1202</v>
      </c>
      <c r="M147" s="72">
        <f t="shared" si="141"/>
        <v>1336</v>
      </c>
      <c r="N147" s="72">
        <f t="shared" si="141"/>
        <v>1470</v>
      </c>
      <c r="O147" s="72">
        <f t="shared" si="141"/>
        <v>1603</v>
      </c>
      <c r="P147" s="72">
        <f t="shared" si="141"/>
        <v>1737</v>
      </c>
      <c r="Q147" s="72">
        <f t="shared" si="141"/>
        <v>1871</v>
      </c>
      <c r="R147" s="72">
        <f t="shared" si="141"/>
        <v>2003</v>
      </c>
      <c r="S147" s="72">
        <f t="shared" si="141"/>
        <v>2137</v>
      </c>
      <c r="T147" s="72">
        <f t="shared" si="141"/>
        <v>2271</v>
      </c>
      <c r="U147" s="72">
        <f t="shared" si="141"/>
        <v>2404</v>
      </c>
      <c r="V147" s="72">
        <f t="shared" si="141"/>
        <v>2538</v>
      </c>
      <c r="W147" s="72">
        <f t="shared" si="141"/>
        <v>2672</v>
      </c>
      <c r="X147" s="72">
        <f t="shared" si="141"/>
        <v>2805</v>
      </c>
      <c r="Y147" s="72">
        <f t="shared" si="141"/>
        <v>2939</v>
      </c>
      <c r="Z147" s="72">
        <f t="shared" si="141"/>
        <v>3073</v>
      </c>
      <c r="AA147" s="72">
        <f t="shared" si="141"/>
        <v>3206</v>
      </c>
      <c r="AB147" s="72">
        <f t="shared" si="141"/>
        <v>3339</v>
      </c>
      <c r="AC147" s="72">
        <f t="shared" si="141"/>
        <v>3473</v>
      </c>
      <c r="AD147" s="72">
        <f t="shared" si="141"/>
        <v>3607</v>
      </c>
      <c r="AE147" s="72">
        <f t="shared" si="141"/>
        <v>3740</v>
      </c>
      <c r="AF147" s="72">
        <f t="shared" si="141"/>
        <v>3874</v>
      </c>
      <c r="AG147" s="88">
        <f t="shared" si="141"/>
        <v>4008</v>
      </c>
    </row>
    <row r="148" spans="1:33" s="7" customFormat="1" ht="16.05" customHeight="1">
      <c r="A148" s="1"/>
      <c r="B148" s="124">
        <v>48200</v>
      </c>
      <c r="C148" s="74" t="s">
        <v>185</v>
      </c>
      <c r="D148" s="72">
        <f t="shared" ref="D148:AG148" si="142">ROUND($B$148*D$5/30*$C$4,0)</f>
        <v>2</v>
      </c>
      <c r="E148" s="72">
        <f t="shared" si="142"/>
        <v>4</v>
      </c>
      <c r="F148" s="72">
        <f t="shared" si="142"/>
        <v>6</v>
      </c>
      <c r="G148" s="72">
        <f t="shared" si="142"/>
        <v>8</v>
      </c>
      <c r="H148" s="72">
        <f t="shared" si="142"/>
        <v>10</v>
      </c>
      <c r="I148" s="72">
        <f t="shared" si="142"/>
        <v>13</v>
      </c>
      <c r="J148" s="72">
        <f t="shared" si="142"/>
        <v>15</v>
      </c>
      <c r="K148" s="72">
        <f t="shared" si="142"/>
        <v>17</v>
      </c>
      <c r="L148" s="72">
        <f t="shared" si="142"/>
        <v>19</v>
      </c>
      <c r="M148" s="72">
        <f t="shared" si="142"/>
        <v>21</v>
      </c>
      <c r="N148" s="72">
        <f t="shared" si="142"/>
        <v>23</v>
      </c>
      <c r="O148" s="72">
        <f t="shared" si="142"/>
        <v>25</v>
      </c>
      <c r="P148" s="72">
        <f t="shared" si="142"/>
        <v>27</v>
      </c>
      <c r="Q148" s="72">
        <f t="shared" si="142"/>
        <v>29</v>
      </c>
      <c r="R148" s="72">
        <f t="shared" si="142"/>
        <v>31</v>
      </c>
      <c r="S148" s="72">
        <f t="shared" si="142"/>
        <v>33</v>
      </c>
      <c r="T148" s="72">
        <f t="shared" si="142"/>
        <v>36</v>
      </c>
      <c r="U148" s="72">
        <f t="shared" si="142"/>
        <v>38</v>
      </c>
      <c r="V148" s="72">
        <f t="shared" si="142"/>
        <v>40</v>
      </c>
      <c r="W148" s="72">
        <f t="shared" si="142"/>
        <v>42</v>
      </c>
      <c r="X148" s="72">
        <f t="shared" si="142"/>
        <v>44</v>
      </c>
      <c r="Y148" s="72">
        <f t="shared" si="142"/>
        <v>46</v>
      </c>
      <c r="Z148" s="72">
        <f t="shared" si="142"/>
        <v>48</v>
      </c>
      <c r="AA148" s="72">
        <f t="shared" si="142"/>
        <v>50</v>
      </c>
      <c r="AB148" s="72">
        <f t="shared" si="142"/>
        <v>52</v>
      </c>
      <c r="AC148" s="72">
        <f t="shared" si="142"/>
        <v>54</v>
      </c>
      <c r="AD148" s="72">
        <f t="shared" si="142"/>
        <v>56</v>
      </c>
      <c r="AE148" s="72">
        <f t="shared" si="142"/>
        <v>58</v>
      </c>
      <c r="AF148" s="72">
        <f t="shared" si="142"/>
        <v>61</v>
      </c>
      <c r="AG148" s="88">
        <f t="shared" si="142"/>
        <v>63</v>
      </c>
    </row>
    <row r="149" spans="1:33" s="6" customFormat="1" ht="16.05" customHeight="1">
      <c r="A149" s="1"/>
      <c r="B149" s="124"/>
      <c r="C149" s="75" t="s">
        <v>186</v>
      </c>
      <c r="D149" s="83">
        <f t="shared" ref="D149:AG149" si="143">D147+D148</f>
        <v>136</v>
      </c>
      <c r="E149" s="83">
        <f t="shared" si="143"/>
        <v>271</v>
      </c>
      <c r="F149" s="83">
        <f t="shared" si="143"/>
        <v>407</v>
      </c>
      <c r="G149" s="83">
        <f t="shared" si="143"/>
        <v>543</v>
      </c>
      <c r="H149" s="83">
        <f t="shared" si="143"/>
        <v>677</v>
      </c>
      <c r="I149" s="83">
        <f t="shared" si="143"/>
        <v>814</v>
      </c>
      <c r="J149" s="83">
        <f t="shared" si="143"/>
        <v>950</v>
      </c>
      <c r="K149" s="83">
        <f t="shared" si="143"/>
        <v>1085</v>
      </c>
      <c r="L149" s="83">
        <f t="shared" si="143"/>
        <v>1221</v>
      </c>
      <c r="M149" s="83">
        <f t="shared" si="143"/>
        <v>1357</v>
      </c>
      <c r="N149" s="83">
        <f t="shared" si="143"/>
        <v>1493</v>
      </c>
      <c r="O149" s="83">
        <f t="shared" si="143"/>
        <v>1628</v>
      </c>
      <c r="P149" s="83">
        <f t="shared" si="143"/>
        <v>1764</v>
      </c>
      <c r="Q149" s="83">
        <f t="shared" si="143"/>
        <v>1900</v>
      </c>
      <c r="R149" s="83">
        <f t="shared" si="143"/>
        <v>2034</v>
      </c>
      <c r="S149" s="83">
        <f t="shared" si="143"/>
        <v>2170</v>
      </c>
      <c r="T149" s="83">
        <f t="shared" si="143"/>
        <v>2307</v>
      </c>
      <c r="U149" s="83">
        <f t="shared" si="143"/>
        <v>2442</v>
      </c>
      <c r="V149" s="83">
        <f t="shared" si="143"/>
        <v>2578</v>
      </c>
      <c r="W149" s="83">
        <f t="shared" si="143"/>
        <v>2714</v>
      </c>
      <c r="X149" s="83">
        <f t="shared" si="143"/>
        <v>2849</v>
      </c>
      <c r="Y149" s="83">
        <f t="shared" si="143"/>
        <v>2985</v>
      </c>
      <c r="Z149" s="83">
        <f t="shared" si="143"/>
        <v>3121</v>
      </c>
      <c r="AA149" s="83">
        <f t="shared" si="143"/>
        <v>3256</v>
      </c>
      <c r="AB149" s="83">
        <f t="shared" si="143"/>
        <v>3391</v>
      </c>
      <c r="AC149" s="83">
        <f t="shared" si="143"/>
        <v>3527</v>
      </c>
      <c r="AD149" s="83">
        <f t="shared" si="143"/>
        <v>3663</v>
      </c>
      <c r="AE149" s="83">
        <f t="shared" si="143"/>
        <v>3798</v>
      </c>
      <c r="AF149" s="83">
        <f t="shared" si="143"/>
        <v>3935</v>
      </c>
      <c r="AG149" s="89">
        <f t="shared" si="143"/>
        <v>4071</v>
      </c>
    </row>
    <row r="150" spans="1:33" s="6" customFormat="1" ht="16.05" customHeight="1" thickBot="1">
      <c r="A150" s="1"/>
      <c r="B150" s="125"/>
      <c r="C150" s="90" t="s">
        <v>187</v>
      </c>
      <c r="D150" s="91">
        <f t="shared" ref="D150:AG150" si="144">ROUND($B$148*D$5/30*6/100,0)</f>
        <v>96</v>
      </c>
      <c r="E150" s="91">
        <f t="shared" si="144"/>
        <v>193</v>
      </c>
      <c r="F150" s="91">
        <f t="shared" si="144"/>
        <v>289</v>
      </c>
      <c r="G150" s="91">
        <f t="shared" si="144"/>
        <v>386</v>
      </c>
      <c r="H150" s="91">
        <f t="shared" si="144"/>
        <v>482</v>
      </c>
      <c r="I150" s="91">
        <f t="shared" si="144"/>
        <v>578</v>
      </c>
      <c r="J150" s="91">
        <f t="shared" si="144"/>
        <v>675</v>
      </c>
      <c r="K150" s="91">
        <f t="shared" si="144"/>
        <v>771</v>
      </c>
      <c r="L150" s="91">
        <f t="shared" si="144"/>
        <v>868</v>
      </c>
      <c r="M150" s="91">
        <f t="shared" si="144"/>
        <v>964</v>
      </c>
      <c r="N150" s="91">
        <f t="shared" si="144"/>
        <v>1060</v>
      </c>
      <c r="O150" s="91">
        <f t="shared" si="144"/>
        <v>1157</v>
      </c>
      <c r="P150" s="91">
        <f t="shared" si="144"/>
        <v>1253</v>
      </c>
      <c r="Q150" s="91">
        <f t="shared" si="144"/>
        <v>1350</v>
      </c>
      <c r="R150" s="91">
        <f t="shared" si="144"/>
        <v>1446</v>
      </c>
      <c r="S150" s="91">
        <f t="shared" si="144"/>
        <v>1542</v>
      </c>
      <c r="T150" s="91">
        <f t="shared" si="144"/>
        <v>1639</v>
      </c>
      <c r="U150" s="91">
        <f t="shared" si="144"/>
        <v>1735</v>
      </c>
      <c r="V150" s="91">
        <f t="shared" si="144"/>
        <v>1832</v>
      </c>
      <c r="W150" s="91">
        <f t="shared" si="144"/>
        <v>1928</v>
      </c>
      <c r="X150" s="91">
        <f t="shared" si="144"/>
        <v>2024</v>
      </c>
      <c r="Y150" s="91">
        <f t="shared" si="144"/>
        <v>2121</v>
      </c>
      <c r="Z150" s="91">
        <f t="shared" si="144"/>
        <v>2217</v>
      </c>
      <c r="AA150" s="91">
        <f t="shared" si="144"/>
        <v>2314</v>
      </c>
      <c r="AB150" s="91">
        <f t="shared" si="144"/>
        <v>2410</v>
      </c>
      <c r="AC150" s="91">
        <f t="shared" si="144"/>
        <v>2506</v>
      </c>
      <c r="AD150" s="91">
        <f t="shared" si="144"/>
        <v>2603</v>
      </c>
      <c r="AE150" s="91">
        <f t="shared" si="144"/>
        <v>2699</v>
      </c>
      <c r="AF150" s="91">
        <f t="shared" si="144"/>
        <v>2796</v>
      </c>
      <c r="AG150" s="92">
        <f t="shared" si="144"/>
        <v>2892</v>
      </c>
    </row>
    <row r="151" spans="1:33" s="6" customFormat="1" ht="16.05" customHeight="1">
      <c r="A151" s="1"/>
      <c r="B151" s="126">
        <v>45800</v>
      </c>
      <c r="C151" s="93" t="s">
        <v>183</v>
      </c>
      <c r="D151" s="94">
        <f t="shared" ref="D151:AG151" si="145">ROUND($B$151*D$5/30*$C$2*$D$2,0)+ROUND($B$151*D$5/30*$C$3*$D$2,0)</f>
        <v>38</v>
      </c>
      <c r="E151" s="94">
        <f t="shared" si="145"/>
        <v>76</v>
      </c>
      <c r="F151" s="94">
        <f t="shared" si="145"/>
        <v>114</v>
      </c>
      <c r="G151" s="94">
        <f t="shared" si="145"/>
        <v>152</v>
      </c>
      <c r="H151" s="94">
        <f t="shared" si="145"/>
        <v>191</v>
      </c>
      <c r="I151" s="94">
        <f t="shared" si="145"/>
        <v>229</v>
      </c>
      <c r="J151" s="94">
        <f t="shared" si="145"/>
        <v>267</v>
      </c>
      <c r="K151" s="94">
        <f t="shared" si="145"/>
        <v>305</v>
      </c>
      <c r="L151" s="94">
        <f t="shared" si="145"/>
        <v>343</v>
      </c>
      <c r="M151" s="94">
        <f t="shared" si="145"/>
        <v>382</v>
      </c>
      <c r="N151" s="94">
        <f t="shared" si="145"/>
        <v>420</v>
      </c>
      <c r="O151" s="94">
        <f t="shared" si="145"/>
        <v>458</v>
      </c>
      <c r="P151" s="94">
        <f t="shared" si="145"/>
        <v>496</v>
      </c>
      <c r="Q151" s="94">
        <f t="shared" si="145"/>
        <v>535</v>
      </c>
      <c r="R151" s="94">
        <f t="shared" si="145"/>
        <v>573</v>
      </c>
      <c r="S151" s="94">
        <f t="shared" si="145"/>
        <v>611</v>
      </c>
      <c r="T151" s="94">
        <f t="shared" si="145"/>
        <v>649</v>
      </c>
      <c r="U151" s="94">
        <f t="shared" si="145"/>
        <v>687</v>
      </c>
      <c r="V151" s="94">
        <f t="shared" si="145"/>
        <v>725</v>
      </c>
      <c r="W151" s="94">
        <f t="shared" si="145"/>
        <v>763</v>
      </c>
      <c r="X151" s="94">
        <f t="shared" si="145"/>
        <v>801</v>
      </c>
      <c r="Y151" s="94">
        <f t="shared" si="145"/>
        <v>839</v>
      </c>
      <c r="Z151" s="94">
        <f t="shared" si="145"/>
        <v>878</v>
      </c>
      <c r="AA151" s="94">
        <f t="shared" si="145"/>
        <v>916</v>
      </c>
      <c r="AB151" s="94">
        <f t="shared" si="145"/>
        <v>954</v>
      </c>
      <c r="AC151" s="94">
        <f t="shared" si="145"/>
        <v>992</v>
      </c>
      <c r="AD151" s="94">
        <f t="shared" si="145"/>
        <v>1030</v>
      </c>
      <c r="AE151" s="94">
        <f t="shared" si="145"/>
        <v>1068</v>
      </c>
      <c r="AF151" s="94">
        <f t="shared" si="145"/>
        <v>1107</v>
      </c>
      <c r="AG151" s="95">
        <f t="shared" si="145"/>
        <v>1145</v>
      </c>
    </row>
    <row r="152" spans="1:33" ht="16.05" customHeight="1">
      <c r="B152" s="127"/>
      <c r="C152" s="71" t="s">
        <v>184</v>
      </c>
      <c r="D152" s="72">
        <f t="shared" ref="D152:AG152" si="146">ROUND($B$151*D$5/30*$C$2*$E$2,0)+ROUND($B$151*D$5/30*$C$3*$E$2,0)</f>
        <v>134</v>
      </c>
      <c r="E152" s="72">
        <f t="shared" si="146"/>
        <v>267</v>
      </c>
      <c r="F152" s="72">
        <f t="shared" si="146"/>
        <v>401</v>
      </c>
      <c r="G152" s="72">
        <f t="shared" si="146"/>
        <v>535</v>
      </c>
      <c r="H152" s="72">
        <f t="shared" si="146"/>
        <v>667</v>
      </c>
      <c r="I152" s="72">
        <f t="shared" si="146"/>
        <v>801</v>
      </c>
      <c r="J152" s="72">
        <f t="shared" si="146"/>
        <v>935</v>
      </c>
      <c r="K152" s="72">
        <f t="shared" si="146"/>
        <v>1068</v>
      </c>
      <c r="L152" s="72">
        <f t="shared" si="146"/>
        <v>1202</v>
      </c>
      <c r="M152" s="72">
        <f t="shared" si="146"/>
        <v>1336</v>
      </c>
      <c r="N152" s="72">
        <f t="shared" si="146"/>
        <v>1470</v>
      </c>
      <c r="O152" s="72">
        <f t="shared" si="146"/>
        <v>1603</v>
      </c>
      <c r="P152" s="72">
        <f t="shared" si="146"/>
        <v>1737</v>
      </c>
      <c r="Q152" s="72">
        <f t="shared" si="146"/>
        <v>1871</v>
      </c>
      <c r="R152" s="72">
        <f t="shared" si="146"/>
        <v>2003</v>
      </c>
      <c r="S152" s="72">
        <f t="shared" si="146"/>
        <v>2137</v>
      </c>
      <c r="T152" s="72">
        <f t="shared" si="146"/>
        <v>2271</v>
      </c>
      <c r="U152" s="72">
        <f t="shared" si="146"/>
        <v>2404</v>
      </c>
      <c r="V152" s="72">
        <f t="shared" si="146"/>
        <v>2538</v>
      </c>
      <c r="W152" s="72">
        <f t="shared" si="146"/>
        <v>2672</v>
      </c>
      <c r="X152" s="72">
        <f t="shared" si="146"/>
        <v>2805</v>
      </c>
      <c r="Y152" s="72">
        <f t="shared" si="146"/>
        <v>2939</v>
      </c>
      <c r="Z152" s="72">
        <f t="shared" si="146"/>
        <v>3073</v>
      </c>
      <c r="AA152" s="72">
        <f t="shared" si="146"/>
        <v>3206</v>
      </c>
      <c r="AB152" s="72">
        <f t="shared" si="146"/>
        <v>3339</v>
      </c>
      <c r="AC152" s="72">
        <f t="shared" si="146"/>
        <v>3473</v>
      </c>
      <c r="AD152" s="72">
        <f t="shared" si="146"/>
        <v>3607</v>
      </c>
      <c r="AE152" s="72">
        <f t="shared" si="146"/>
        <v>3740</v>
      </c>
      <c r="AF152" s="72">
        <f t="shared" si="146"/>
        <v>3874</v>
      </c>
      <c r="AG152" s="88">
        <f t="shared" si="146"/>
        <v>4008</v>
      </c>
    </row>
    <row r="153" spans="1:33" s="7" customFormat="1" ht="16.05" customHeight="1">
      <c r="A153" s="1"/>
      <c r="B153" s="124">
        <v>50600</v>
      </c>
      <c r="C153" s="74" t="s">
        <v>185</v>
      </c>
      <c r="D153" s="72">
        <f t="shared" ref="D153:AG153" si="147">ROUND($B$153*D$5/30*$C$4,0)</f>
        <v>2</v>
      </c>
      <c r="E153" s="72">
        <f t="shared" si="147"/>
        <v>4</v>
      </c>
      <c r="F153" s="72">
        <f t="shared" si="147"/>
        <v>7</v>
      </c>
      <c r="G153" s="72">
        <f t="shared" si="147"/>
        <v>9</v>
      </c>
      <c r="H153" s="72">
        <f t="shared" si="147"/>
        <v>11</v>
      </c>
      <c r="I153" s="72">
        <f t="shared" si="147"/>
        <v>13</v>
      </c>
      <c r="J153" s="72">
        <f t="shared" si="147"/>
        <v>15</v>
      </c>
      <c r="K153" s="72">
        <f t="shared" si="147"/>
        <v>18</v>
      </c>
      <c r="L153" s="72">
        <f t="shared" si="147"/>
        <v>20</v>
      </c>
      <c r="M153" s="72">
        <f t="shared" si="147"/>
        <v>22</v>
      </c>
      <c r="N153" s="72">
        <f t="shared" si="147"/>
        <v>24</v>
      </c>
      <c r="O153" s="72">
        <f t="shared" si="147"/>
        <v>26</v>
      </c>
      <c r="P153" s="72">
        <f t="shared" si="147"/>
        <v>29</v>
      </c>
      <c r="Q153" s="72">
        <f t="shared" si="147"/>
        <v>31</v>
      </c>
      <c r="R153" s="72">
        <f t="shared" si="147"/>
        <v>33</v>
      </c>
      <c r="S153" s="72">
        <f t="shared" si="147"/>
        <v>35</v>
      </c>
      <c r="T153" s="72">
        <f t="shared" si="147"/>
        <v>37</v>
      </c>
      <c r="U153" s="72">
        <f t="shared" si="147"/>
        <v>39</v>
      </c>
      <c r="V153" s="72">
        <f t="shared" si="147"/>
        <v>42</v>
      </c>
      <c r="W153" s="72">
        <f t="shared" si="147"/>
        <v>44</v>
      </c>
      <c r="X153" s="72">
        <f t="shared" si="147"/>
        <v>46</v>
      </c>
      <c r="Y153" s="72">
        <f t="shared" si="147"/>
        <v>48</v>
      </c>
      <c r="Z153" s="72">
        <f t="shared" si="147"/>
        <v>50</v>
      </c>
      <c r="AA153" s="72">
        <f t="shared" si="147"/>
        <v>53</v>
      </c>
      <c r="AB153" s="72">
        <f t="shared" si="147"/>
        <v>55</v>
      </c>
      <c r="AC153" s="72">
        <f t="shared" si="147"/>
        <v>57</v>
      </c>
      <c r="AD153" s="72">
        <f t="shared" si="147"/>
        <v>59</v>
      </c>
      <c r="AE153" s="72">
        <f t="shared" si="147"/>
        <v>61</v>
      </c>
      <c r="AF153" s="72">
        <f t="shared" si="147"/>
        <v>64</v>
      </c>
      <c r="AG153" s="88">
        <f t="shared" si="147"/>
        <v>66</v>
      </c>
    </row>
    <row r="154" spans="1:33" s="6" customFormat="1" ht="16.05" customHeight="1">
      <c r="A154" s="1"/>
      <c r="B154" s="124"/>
      <c r="C154" s="75" t="s">
        <v>186</v>
      </c>
      <c r="D154" s="83">
        <f t="shared" ref="D154:AG154" si="148">D152+D153</f>
        <v>136</v>
      </c>
      <c r="E154" s="83">
        <f t="shared" si="148"/>
        <v>271</v>
      </c>
      <c r="F154" s="83">
        <f t="shared" si="148"/>
        <v>408</v>
      </c>
      <c r="G154" s="83">
        <f t="shared" si="148"/>
        <v>544</v>
      </c>
      <c r="H154" s="83">
        <f t="shared" si="148"/>
        <v>678</v>
      </c>
      <c r="I154" s="83">
        <f t="shared" si="148"/>
        <v>814</v>
      </c>
      <c r="J154" s="83">
        <f t="shared" si="148"/>
        <v>950</v>
      </c>
      <c r="K154" s="83">
        <f t="shared" si="148"/>
        <v>1086</v>
      </c>
      <c r="L154" s="83">
        <f t="shared" si="148"/>
        <v>1222</v>
      </c>
      <c r="M154" s="83">
        <f t="shared" si="148"/>
        <v>1358</v>
      </c>
      <c r="N154" s="83">
        <f t="shared" si="148"/>
        <v>1494</v>
      </c>
      <c r="O154" s="83">
        <f t="shared" si="148"/>
        <v>1629</v>
      </c>
      <c r="P154" s="83">
        <f t="shared" si="148"/>
        <v>1766</v>
      </c>
      <c r="Q154" s="83">
        <f t="shared" si="148"/>
        <v>1902</v>
      </c>
      <c r="R154" s="83">
        <f t="shared" si="148"/>
        <v>2036</v>
      </c>
      <c r="S154" s="83">
        <f t="shared" si="148"/>
        <v>2172</v>
      </c>
      <c r="T154" s="83">
        <f t="shared" si="148"/>
        <v>2308</v>
      </c>
      <c r="U154" s="83">
        <f t="shared" si="148"/>
        <v>2443</v>
      </c>
      <c r="V154" s="83">
        <f t="shared" si="148"/>
        <v>2580</v>
      </c>
      <c r="W154" s="83">
        <f t="shared" si="148"/>
        <v>2716</v>
      </c>
      <c r="X154" s="83">
        <f t="shared" si="148"/>
        <v>2851</v>
      </c>
      <c r="Y154" s="83">
        <f t="shared" si="148"/>
        <v>2987</v>
      </c>
      <c r="Z154" s="83">
        <f t="shared" si="148"/>
        <v>3123</v>
      </c>
      <c r="AA154" s="83">
        <f t="shared" si="148"/>
        <v>3259</v>
      </c>
      <c r="AB154" s="83">
        <f t="shared" si="148"/>
        <v>3394</v>
      </c>
      <c r="AC154" s="83">
        <f t="shared" si="148"/>
        <v>3530</v>
      </c>
      <c r="AD154" s="83">
        <f t="shared" si="148"/>
        <v>3666</v>
      </c>
      <c r="AE154" s="83">
        <f t="shared" si="148"/>
        <v>3801</v>
      </c>
      <c r="AF154" s="83">
        <f t="shared" si="148"/>
        <v>3938</v>
      </c>
      <c r="AG154" s="89">
        <f t="shared" si="148"/>
        <v>4074</v>
      </c>
    </row>
    <row r="155" spans="1:33" s="6" customFormat="1" ht="16.05" customHeight="1" thickBot="1">
      <c r="A155" s="1"/>
      <c r="B155" s="125"/>
      <c r="C155" s="90" t="s">
        <v>187</v>
      </c>
      <c r="D155" s="91">
        <f t="shared" ref="D155:AG155" si="149">ROUND($B$153*D$5/30*6/100,0)</f>
        <v>101</v>
      </c>
      <c r="E155" s="91">
        <f t="shared" si="149"/>
        <v>202</v>
      </c>
      <c r="F155" s="91">
        <f t="shared" si="149"/>
        <v>304</v>
      </c>
      <c r="G155" s="91">
        <f t="shared" si="149"/>
        <v>405</v>
      </c>
      <c r="H155" s="91">
        <f t="shared" si="149"/>
        <v>506</v>
      </c>
      <c r="I155" s="91">
        <f t="shared" si="149"/>
        <v>607</v>
      </c>
      <c r="J155" s="91">
        <f t="shared" si="149"/>
        <v>708</v>
      </c>
      <c r="K155" s="91">
        <f t="shared" si="149"/>
        <v>810</v>
      </c>
      <c r="L155" s="91">
        <f t="shared" si="149"/>
        <v>911</v>
      </c>
      <c r="M155" s="91">
        <f t="shared" si="149"/>
        <v>1012</v>
      </c>
      <c r="N155" s="91">
        <f t="shared" si="149"/>
        <v>1113</v>
      </c>
      <c r="O155" s="91">
        <f t="shared" si="149"/>
        <v>1214</v>
      </c>
      <c r="P155" s="91">
        <f t="shared" si="149"/>
        <v>1316</v>
      </c>
      <c r="Q155" s="91">
        <f t="shared" si="149"/>
        <v>1417</v>
      </c>
      <c r="R155" s="91">
        <f t="shared" si="149"/>
        <v>1518</v>
      </c>
      <c r="S155" s="91">
        <f t="shared" si="149"/>
        <v>1619</v>
      </c>
      <c r="T155" s="91">
        <f t="shared" si="149"/>
        <v>1720</v>
      </c>
      <c r="U155" s="91">
        <f t="shared" si="149"/>
        <v>1822</v>
      </c>
      <c r="V155" s="91">
        <f t="shared" si="149"/>
        <v>1923</v>
      </c>
      <c r="W155" s="91">
        <f t="shared" si="149"/>
        <v>2024</v>
      </c>
      <c r="X155" s="91">
        <f t="shared" si="149"/>
        <v>2125</v>
      </c>
      <c r="Y155" s="91">
        <f t="shared" si="149"/>
        <v>2226</v>
      </c>
      <c r="Z155" s="91">
        <f t="shared" si="149"/>
        <v>2328</v>
      </c>
      <c r="AA155" s="91">
        <f t="shared" si="149"/>
        <v>2429</v>
      </c>
      <c r="AB155" s="91">
        <f t="shared" si="149"/>
        <v>2530</v>
      </c>
      <c r="AC155" s="91">
        <f t="shared" si="149"/>
        <v>2631</v>
      </c>
      <c r="AD155" s="91">
        <f t="shared" si="149"/>
        <v>2732</v>
      </c>
      <c r="AE155" s="91">
        <f t="shared" si="149"/>
        <v>2834</v>
      </c>
      <c r="AF155" s="91">
        <f t="shared" si="149"/>
        <v>2935</v>
      </c>
      <c r="AG155" s="92">
        <f t="shared" si="149"/>
        <v>3036</v>
      </c>
    </row>
    <row r="156" spans="1:33" s="6" customFormat="1" ht="16.05" customHeight="1">
      <c r="A156" s="1"/>
      <c r="B156" s="126">
        <v>45800</v>
      </c>
      <c r="C156" s="93" t="s">
        <v>183</v>
      </c>
      <c r="D156" s="94">
        <f t="shared" ref="D156:AG156" si="150">ROUND($B$156*D$5/30*$C$2*$D$2,0)+ROUND($B$156*D$5/30*$C$3*$D$2,0)</f>
        <v>38</v>
      </c>
      <c r="E156" s="94">
        <f t="shared" si="150"/>
        <v>76</v>
      </c>
      <c r="F156" s="94">
        <f t="shared" si="150"/>
        <v>114</v>
      </c>
      <c r="G156" s="94">
        <f t="shared" si="150"/>
        <v>152</v>
      </c>
      <c r="H156" s="94">
        <f t="shared" si="150"/>
        <v>191</v>
      </c>
      <c r="I156" s="94">
        <f t="shared" si="150"/>
        <v>229</v>
      </c>
      <c r="J156" s="94">
        <f t="shared" si="150"/>
        <v>267</v>
      </c>
      <c r="K156" s="94">
        <f t="shared" si="150"/>
        <v>305</v>
      </c>
      <c r="L156" s="94">
        <f t="shared" si="150"/>
        <v>343</v>
      </c>
      <c r="M156" s="94">
        <f t="shared" si="150"/>
        <v>382</v>
      </c>
      <c r="N156" s="94">
        <f t="shared" si="150"/>
        <v>420</v>
      </c>
      <c r="O156" s="94">
        <f t="shared" si="150"/>
        <v>458</v>
      </c>
      <c r="P156" s="94">
        <f t="shared" si="150"/>
        <v>496</v>
      </c>
      <c r="Q156" s="94">
        <f t="shared" si="150"/>
        <v>535</v>
      </c>
      <c r="R156" s="94">
        <f t="shared" si="150"/>
        <v>573</v>
      </c>
      <c r="S156" s="94">
        <f t="shared" si="150"/>
        <v>611</v>
      </c>
      <c r="T156" s="94">
        <f t="shared" si="150"/>
        <v>649</v>
      </c>
      <c r="U156" s="94">
        <f t="shared" si="150"/>
        <v>687</v>
      </c>
      <c r="V156" s="94">
        <f t="shared" si="150"/>
        <v>725</v>
      </c>
      <c r="W156" s="94">
        <f t="shared" si="150"/>
        <v>763</v>
      </c>
      <c r="X156" s="94">
        <f t="shared" si="150"/>
        <v>801</v>
      </c>
      <c r="Y156" s="94">
        <f t="shared" si="150"/>
        <v>839</v>
      </c>
      <c r="Z156" s="94">
        <f t="shared" si="150"/>
        <v>878</v>
      </c>
      <c r="AA156" s="94">
        <f t="shared" si="150"/>
        <v>916</v>
      </c>
      <c r="AB156" s="94">
        <f t="shared" si="150"/>
        <v>954</v>
      </c>
      <c r="AC156" s="94">
        <f t="shared" si="150"/>
        <v>992</v>
      </c>
      <c r="AD156" s="94">
        <f t="shared" si="150"/>
        <v>1030</v>
      </c>
      <c r="AE156" s="94">
        <f t="shared" si="150"/>
        <v>1068</v>
      </c>
      <c r="AF156" s="94">
        <f t="shared" si="150"/>
        <v>1107</v>
      </c>
      <c r="AG156" s="95">
        <f t="shared" si="150"/>
        <v>1145</v>
      </c>
    </row>
    <row r="157" spans="1:33" ht="16.05" customHeight="1">
      <c r="B157" s="127"/>
      <c r="C157" s="71" t="s">
        <v>184</v>
      </c>
      <c r="D157" s="72">
        <f>ROUND($B$156*D$5/30*$C$2*$E$2,0)+ROUND($B$156*D$5/30*$C$3*$E$2,0)</f>
        <v>134</v>
      </c>
      <c r="E157" s="72">
        <f t="shared" ref="E157:AF157" si="151">ROUND(45800*E$5/30*$C$2*$E$2,0)+ROUND(45800*E$5/30*$C$3*$E$2,0)</f>
        <v>267</v>
      </c>
      <c r="F157" s="72">
        <f t="shared" si="151"/>
        <v>401</v>
      </c>
      <c r="G157" s="72">
        <f t="shared" si="151"/>
        <v>535</v>
      </c>
      <c r="H157" s="72">
        <f t="shared" si="151"/>
        <v>667</v>
      </c>
      <c r="I157" s="72">
        <f>ROUND(45800*I$5/30*$C$2*$E$2,0)+ROUND(45800*I$5/30*$C$3*$E$2,0)</f>
        <v>801</v>
      </c>
      <c r="J157" s="72">
        <f t="shared" si="151"/>
        <v>935</v>
      </c>
      <c r="K157" s="72">
        <f t="shared" si="151"/>
        <v>1068</v>
      </c>
      <c r="L157" s="72">
        <f t="shared" si="151"/>
        <v>1202</v>
      </c>
      <c r="M157" s="72">
        <f t="shared" si="151"/>
        <v>1336</v>
      </c>
      <c r="N157" s="72">
        <f>ROUND(45800*N$5/30*$C$2*$E$2,0)+ROUND(45800*N$5/30*$C$3*$E$2,0)</f>
        <v>1470</v>
      </c>
      <c r="O157" s="72">
        <f t="shared" si="151"/>
        <v>1603</v>
      </c>
      <c r="P157" s="72">
        <f t="shared" si="151"/>
        <v>1737</v>
      </c>
      <c r="Q157" s="72">
        <f t="shared" si="151"/>
        <v>1871</v>
      </c>
      <c r="R157" s="72">
        <f t="shared" si="151"/>
        <v>2003</v>
      </c>
      <c r="S157" s="72">
        <f>ROUND(45800*S$5/30*$C$2*$E$2,0)+ROUND(45800*S$5/30*$C$3*$E$2,0)</f>
        <v>2137</v>
      </c>
      <c r="T157" s="72">
        <f t="shared" si="151"/>
        <v>2271</v>
      </c>
      <c r="U157" s="72">
        <f t="shared" si="151"/>
        <v>2404</v>
      </c>
      <c r="V157" s="72">
        <f t="shared" si="151"/>
        <v>2538</v>
      </c>
      <c r="W157" s="72">
        <f t="shared" si="151"/>
        <v>2672</v>
      </c>
      <c r="X157" s="72">
        <f>ROUND(45800*X$5/30*$C$2*$E$2,0)+ROUND(45800*X$5/30*$C$3*$E$2,0)</f>
        <v>2805</v>
      </c>
      <c r="Y157" s="72">
        <f t="shared" si="151"/>
        <v>2939</v>
      </c>
      <c r="Z157" s="72">
        <f t="shared" si="151"/>
        <v>3073</v>
      </c>
      <c r="AA157" s="72">
        <f t="shared" si="151"/>
        <v>3206</v>
      </c>
      <c r="AB157" s="72">
        <f>ROUND(45800*AB$5/30*$C$2*$E$2,0)+ROUND(45800*AB$5/30*$C$3*$E$2,0)</f>
        <v>3339</v>
      </c>
      <c r="AC157" s="72">
        <f t="shared" si="151"/>
        <v>3473</v>
      </c>
      <c r="AD157" s="72">
        <f t="shared" si="151"/>
        <v>3607</v>
      </c>
      <c r="AE157" s="72">
        <f t="shared" si="151"/>
        <v>3740</v>
      </c>
      <c r="AF157" s="72">
        <f t="shared" si="151"/>
        <v>3874</v>
      </c>
      <c r="AG157" s="88">
        <f>ROUND(45800*AG$5/30*$C$2*$E$2,0)+ROUND(45800*AG$5/30*$C$3*$E$2,0)</f>
        <v>4008</v>
      </c>
    </row>
    <row r="158" spans="1:33" s="7" customFormat="1" ht="16.05" customHeight="1">
      <c r="A158" s="1"/>
      <c r="B158" s="124">
        <v>53000</v>
      </c>
      <c r="C158" s="74" t="s">
        <v>185</v>
      </c>
      <c r="D158" s="72">
        <f t="shared" ref="D158:AG158" si="152">ROUND($B$158*D$5/30*$C$4,0)</f>
        <v>2</v>
      </c>
      <c r="E158" s="72">
        <f t="shared" si="152"/>
        <v>5</v>
      </c>
      <c r="F158" s="72">
        <f t="shared" si="152"/>
        <v>7</v>
      </c>
      <c r="G158" s="72">
        <f t="shared" si="152"/>
        <v>9</v>
      </c>
      <c r="H158" s="72">
        <f t="shared" si="152"/>
        <v>11</v>
      </c>
      <c r="I158" s="72">
        <f t="shared" si="152"/>
        <v>14</v>
      </c>
      <c r="J158" s="72">
        <f t="shared" si="152"/>
        <v>16</v>
      </c>
      <c r="K158" s="72">
        <f t="shared" si="152"/>
        <v>18</v>
      </c>
      <c r="L158" s="72">
        <f t="shared" si="152"/>
        <v>21</v>
      </c>
      <c r="M158" s="72">
        <f t="shared" si="152"/>
        <v>23</v>
      </c>
      <c r="N158" s="72">
        <f t="shared" si="152"/>
        <v>25</v>
      </c>
      <c r="O158" s="72">
        <f t="shared" si="152"/>
        <v>28</v>
      </c>
      <c r="P158" s="72">
        <f t="shared" si="152"/>
        <v>30</v>
      </c>
      <c r="Q158" s="72">
        <f t="shared" si="152"/>
        <v>32</v>
      </c>
      <c r="R158" s="72">
        <f t="shared" si="152"/>
        <v>34</v>
      </c>
      <c r="S158" s="72">
        <f t="shared" si="152"/>
        <v>37</v>
      </c>
      <c r="T158" s="72">
        <f t="shared" si="152"/>
        <v>39</v>
      </c>
      <c r="U158" s="72">
        <f t="shared" si="152"/>
        <v>41</v>
      </c>
      <c r="V158" s="72">
        <f t="shared" si="152"/>
        <v>44</v>
      </c>
      <c r="W158" s="72">
        <f t="shared" si="152"/>
        <v>46</v>
      </c>
      <c r="X158" s="72">
        <f t="shared" si="152"/>
        <v>48</v>
      </c>
      <c r="Y158" s="72">
        <f t="shared" si="152"/>
        <v>51</v>
      </c>
      <c r="Z158" s="72">
        <f t="shared" si="152"/>
        <v>53</v>
      </c>
      <c r="AA158" s="72">
        <f t="shared" si="152"/>
        <v>55</v>
      </c>
      <c r="AB158" s="72">
        <f t="shared" si="152"/>
        <v>57</v>
      </c>
      <c r="AC158" s="72">
        <f t="shared" si="152"/>
        <v>60</v>
      </c>
      <c r="AD158" s="72">
        <f t="shared" si="152"/>
        <v>62</v>
      </c>
      <c r="AE158" s="72">
        <f t="shared" si="152"/>
        <v>64</v>
      </c>
      <c r="AF158" s="72">
        <f t="shared" si="152"/>
        <v>67</v>
      </c>
      <c r="AG158" s="88">
        <f t="shared" si="152"/>
        <v>69</v>
      </c>
    </row>
    <row r="159" spans="1:33" s="6" customFormat="1" ht="16.05" customHeight="1">
      <c r="A159" s="1"/>
      <c r="B159" s="124"/>
      <c r="C159" s="75" t="s">
        <v>186</v>
      </c>
      <c r="D159" s="83">
        <f t="shared" ref="D159:AG159" si="153">D157+D158</f>
        <v>136</v>
      </c>
      <c r="E159" s="83">
        <f t="shared" si="153"/>
        <v>272</v>
      </c>
      <c r="F159" s="83">
        <f t="shared" si="153"/>
        <v>408</v>
      </c>
      <c r="G159" s="83">
        <f t="shared" si="153"/>
        <v>544</v>
      </c>
      <c r="H159" s="83">
        <f t="shared" si="153"/>
        <v>678</v>
      </c>
      <c r="I159" s="83">
        <f t="shared" si="153"/>
        <v>815</v>
      </c>
      <c r="J159" s="83">
        <f t="shared" si="153"/>
        <v>951</v>
      </c>
      <c r="K159" s="83">
        <f t="shared" si="153"/>
        <v>1086</v>
      </c>
      <c r="L159" s="83">
        <f t="shared" si="153"/>
        <v>1223</v>
      </c>
      <c r="M159" s="83">
        <f t="shared" si="153"/>
        <v>1359</v>
      </c>
      <c r="N159" s="83">
        <f t="shared" si="153"/>
        <v>1495</v>
      </c>
      <c r="O159" s="83">
        <f t="shared" si="153"/>
        <v>1631</v>
      </c>
      <c r="P159" s="83">
        <f t="shared" si="153"/>
        <v>1767</v>
      </c>
      <c r="Q159" s="83">
        <f t="shared" si="153"/>
        <v>1903</v>
      </c>
      <c r="R159" s="83">
        <f t="shared" si="153"/>
        <v>2037</v>
      </c>
      <c r="S159" s="83">
        <f t="shared" si="153"/>
        <v>2174</v>
      </c>
      <c r="T159" s="83">
        <f t="shared" si="153"/>
        <v>2310</v>
      </c>
      <c r="U159" s="83">
        <f t="shared" si="153"/>
        <v>2445</v>
      </c>
      <c r="V159" s="83">
        <f t="shared" si="153"/>
        <v>2582</v>
      </c>
      <c r="W159" s="83">
        <f t="shared" si="153"/>
        <v>2718</v>
      </c>
      <c r="X159" s="83">
        <f t="shared" si="153"/>
        <v>2853</v>
      </c>
      <c r="Y159" s="83">
        <f t="shared" si="153"/>
        <v>2990</v>
      </c>
      <c r="Z159" s="83">
        <f t="shared" si="153"/>
        <v>3126</v>
      </c>
      <c r="AA159" s="83">
        <f t="shared" si="153"/>
        <v>3261</v>
      </c>
      <c r="AB159" s="83">
        <f t="shared" si="153"/>
        <v>3396</v>
      </c>
      <c r="AC159" s="83">
        <f t="shared" si="153"/>
        <v>3533</v>
      </c>
      <c r="AD159" s="83">
        <f t="shared" si="153"/>
        <v>3669</v>
      </c>
      <c r="AE159" s="83">
        <f t="shared" si="153"/>
        <v>3804</v>
      </c>
      <c r="AF159" s="83">
        <f t="shared" si="153"/>
        <v>3941</v>
      </c>
      <c r="AG159" s="89">
        <f t="shared" si="153"/>
        <v>4077</v>
      </c>
    </row>
    <row r="160" spans="1:33" s="6" customFormat="1" ht="16.05" customHeight="1" thickBot="1">
      <c r="A160" s="1"/>
      <c r="B160" s="125"/>
      <c r="C160" s="90" t="s">
        <v>187</v>
      </c>
      <c r="D160" s="91">
        <f t="shared" ref="D160:AG160" si="154">ROUND($B$158*D$5/30*6/100,0)</f>
        <v>106</v>
      </c>
      <c r="E160" s="91">
        <f t="shared" si="154"/>
        <v>212</v>
      </c>
      <c r="F160" s="91">
        <f t="shared" si="154"/>
        <v>318</v>
      </c>
      <c r="G160" s="91">
        <f t="shared" si="154"/>
        <v>424</v>
      </c>
      <c r="H160" s="91">
        <f t="shared" si="154"/>
        <v>530</v>
      </c>
      <c r="I160" s="91">
        <f t="shared" si="154"/>
        <v>636</v>
      </c>
      <c r="J160" s="91">
        <f t="shared" si="154"/>
        <v>742</v>
      </c>
      <c r="K160" s="91">
        <f t="shared" si="154"/>
        <v>848</v>
      </c>
      <c r="L160" s="91">
        <f t="shared" si="154"/>
        <v>954</v>
      </c>
      <c r="M160" s="91">
        <f t="shared" si="154"/>
        <v>1060</v>
      </c>
      <c r="N160" s="91">
        <f t="shared" si="154"/>
        <v>1166</v>
      </c>
      <c r="O160" s="91">
        <f t="shared" si="154"/>
        <v>1272</v>
      </c>
      <c r="P160" s="91">
        <f t="shared" si="154"/>
        <v>1378</v>
      </c>
      <c r="Q160" s="91">
        <f t="shared" si="154"/>
        <v>1484</v>
      </c>
      <c r="R160" s="91">
        <f t="shared" si="154"/>
        <v>1590</v>
      </c>
      <c r="S160" s="91">
        <f t="shared" si="154"/>
        <v>1696</v>
      </c>
      <c r="T160" s="91">
        <f t="shared" si="154"/>
        <v>1802</v>
      </c>
      <c r="U160" s="91">
        <f t="shared" si="154"/>
        <v>1908</v>
      </c>
      <c r="V160" s="91">
        <f t="shared" si="154"/>
        <v>2014</v>
      </c>
      <c r="W160" s="91">
        <f t="shared" si="154"/>
        <v>2120</v>
      </c>
      <c r="X160" s="91">
        <f t="shared" si="154"/>
        <v>2226</v>
      </c>
      <c r="Y160" s="91">
        <f t="shared" si="154"/>
        <v>2332</v>
      </c>
      <c r="Z160" s="91">
        <f t="shared" si="154"/>
        <v>2438</v>
      </c>
      <c r="AA160" s="91">
        <f t="shared" si="154"/>
        <v>2544</v>
      </c>
      <c r="AB160" s="91">
        <f t="shared" si="154"/>
        <v>2650</v>
      </c>
      <c r="AC160" s="91">
        <f t="shared" si="154"/>
        <v>2756</v>
      </c>
      <c r="AD160" s="91">
        <f t="shared" si="154"/>
        <v>2862</v>
      </c>
      <c r="AE160" s="91">
        <f t="shared" si="154"/>
        <v>2968</v>
      </c>
      <c r="AF160" s="91">
        <f t="shared" si="154"/>
        <v>3074</v>
      </c>
      <c r="AG160" s="92">
        <f t="shared" si="154"/>
        <v>3180</v>
      </c>
    </row>
    <row r="161" spans="1:33" s="6" customFormat="1" ht="16.05" customHeight="1">
      <c r="A161" s="1"/>
      <c r="B161" s="126">
        <v>45800</v>
      </c>
      <c r="C161" s="93" t="s">
        <v>183</v>
      </c>
      <c r="D161" s="94">
        <f t="shared" ref="D161:AG161" si="155">ROUND($B$161*D$5/30*$C$2*$D$2,0)+ROUND($B$161*D$5/30*$C$3*$D$2,0)</f>
        <v>38</v>
      </c>
      <c r="E161" s="94">
        <f t="shared" si="155"/>
        <v>76</v>
      </c>
      <c r="F161" s="94">
        <f t="shared" si="155"/>
        <v>114</v>
      </c>
      <c r="G161" s="94">
        <f t="shared" si="155"/>
        <v>152</v>
      </c>
      <c r="H161" s="94">
        <f t="shared" si="155"/>
        <v>191</v>
      </c>
      <c r="I161" s="94">
        <f t="shared" si="155"/>
        <v>229</v>
      </c>
      <c r="J161" s="94">
        <f t="shared" si="155"/>
        <v>267</v>
      </c>
      <c r="K161" s="94">
        <f t="shared" si="155"/>
        <v>305</v>
      </c>
      <c r="L161" s="94">
        <f t="shared" si="155"/>
        <v>343</v>
      </c>
      <c r="M161" s="94">
        <f t="shared" si="155"/>
        <v>382</v>
      </c>
      <c r="N161" s="94">
        <f t="shared" si="155"/>
        <v>420</v>
      </c>
      <c r="O161" s="94">
        <f t="shared" si="155"/>
        <v>458</v>
      </c>
      <c r="P161" s="94">
        <f t="shared" si="155"/>
        <v>496</v>
      </c>
      <c r="Q161" s="94">
        <f t="shared" si="155"/>
        <v>535</v>
      </c>
      <c r="R161" s="94">
        <f t="shared" si="155"/>
        <v>573</v>
      </c>
      <c r="S161" s="94">
        <f t="shared" si="155"/>
        <v>611</v>
      </c>
      <c r="T161" s="94">
        <f t="shared" si="155"/>
        <v>649</v>
      </c>
      <c r="U161" s="94">
        <f t="shared" si="155"/>
        <v>687</v>
      </c>
      <c r="V161" s="94">
        <f t="shared" si="155"/>
        <v>725</v>
      </c>
      <c r="W161" s="94">
        <f t="shared" si="155"/>
        <v>763</v>
      </c>
      <c r="X161" s="94">
        <f t="shared" si="155"/>
        <v>801</v>
      </c>
      <c r="Y161" s="94">
        <f t="shared" si="155"/>
        <v>839</v>
      </c>
      <c r="Z161" s="94">
        <f t="shared" si="155"/>
        <v>878</v>
      </c>
      <c r="AA161" s="94">
        <f t="shared" si="155"/>
        <v>916</v>
      </c>
      <c r="AB161" s="94">
        <f t="shared" si="155"/>
        <v>954</v>
      </c>
      <c r="AC161" s="94">
        <f t="shared" si="155"/>
        <v>992</v>
      </c>
      <c r="AD161" s="94">
        <f t="shared" si="155"/>
        <v>1030</v>
      </c>
      <c r="AE161" s="94">
        <f t="shared" si="155"/>
        <v>1068</v>
      </c>
      <c r="AF161" s="94">
        <f t="shared" si="155"/>
        <v>1107</v>
      </c>
      <c r="AG161" s="95">
        <f t="shared" si="155"/>
        <v>1145</v>
      </c>
    </row>
    <row r="162" spans="1:33" ht="16.05" customHeight="1">
      <c r="B162" s="127"/>
      <c r="C162" s="71" t="s">
        <v>184</v>
      </c>
      <c r="D162" s="72">
        <f t="shared" ref="D162:AG162" si="156">ROUND($B$161*D$5/30*$C$2*$E$2,0)+ROUND($B$161*D$5/30*$C$3*$E$2,0)</f>
        <v>134</v>
      </c>
      <c r="E162" s="72">
        <f t="shared" si="156"/>
        <v>267</v>
      </c>
      <c r="F162" s="72">
        <f t="shared" si="156"/>
        <v>401</v>
      </c>
      <c r="G162" s="72">
        <f t="shared" si="156"/>
        <v>535</v>
      </c>
      <c r="H162" s="72">
        <f t="shared" si="156"/>
        <v>667</v>
      </c>
      <c r="I162" s="72">
        <f t="shared" si="156"/>
        <v>801</v>
      </c>
      <c r="J162" s="72">
        <f t="shared" si="156"/>
        <v>935</v>
      </c>
      <c r="K162" s="72">
        <f t="shared" si="156"/>
        <v>1068</v>
      </c>
      <c r="L162" s="72">
        <f t="shared" si="156"/>
        <v>1202</v>
      </c>
      <c r="M162" s="72">
        <f t="shared" si="156"/>
        <v>1336</v>
      </c>
      <c r="N162" s="72">
        <f t="shared" si="156"/>
        <v>1470</v>
      </c>
      <c r="O162" s="72">
        <f t="shared" si="156"/>
        <v>1603</v>
      </c>
      <c r="P162" s="72">
        <f t="shared" si="156"/>
        <v>1737</v>
      </c>
      <c r="Q162" s="72">
        <f t="shared" si="156"/>
        <v>1871</v>
      </c>
      <c r="R162" s="72">
        <f t="shared" si="156"/>
        <v>2003</v>
      </c>
      <c r="S162" s="72">
        <f t="shared" si="156"/>
        <v>2137</v>
      </c>
      <c r="T162" s="72">
        <f t="shared" si="156"/>
        <v>2271</v>
      </c>
      <c r="U162" s="72">
        <f t="shared" si="156"/>
        <v>2404</v>
      </c>
      <c r="V162" s="72">
        <f t="shared" si="156"/>
        <v>2538</v>
      </c>
      <c r="W162" s="72">
        <f t="shared" si="156"/>
        <v>2672</v>
      </c>
      <c r="X162" s="72">
        <f t="shared" si="156"/>
        <v>2805</v>
      </c>
      <c r="Y162" s="72">
        <f t="shared" si="156"/>
        <v>2939</v>
      </c>
      <c r="Z162" s="72">
        <f t="shared" si="156"/>
        <v>3073</v>
      </c>
      <c r="AA162" s="72">
        <f t="shared" si="156"/>
        <v>3206</v>
      </c>
      <c r="AB162" s="72">
        <f t="shared" si="156"/>
        <v>3339</v>
      </c>
      <c r="AC162" s="72">
        <f t="shared" si="156"/>
        <v>3473</v>
      </c>
      <c r="AD162" s="72">
        <f t="shared" si="156"/>
        <v>3607</v>
      </c>
      <c r="AE162" s="72">
        <f t="shared" si="156"/>
        <v>3740</v>
      </c>
      <c r="AF162" s="72">
        <f t="shared" si="156"/>
        <v>3874</v>
      </c>
      <c r="AG162" s="88">
        <f t="shared" si="156"/>
        <v>4008</v>
      </c>
    </row>
    <row r="163" spans="1:33" s="7" customFormat="1" ht="16.05" customHeight="1">
      <c r="A163" s="1"/>
      <c r="B163" s="124">
        <v>55400</v>
      </c>
      <c r="C163" s="74" t="s">
        <v>185</v>
      </c>
      <c r="D163" s="72">
        <f t="shared" ref="D163:AG163" si="157">ROUND($B$163*D$5/30*$C$4,0)</f>
        <v>2</v>
      </c>
      <c r="E163" s="72">
        <f t="shared" si="157"/>
        <v>5</v>
      </c>
      <c r="F163" s="72">
        <f t="shared" si="157"/>
        <v>7</v>
      </c>
      <c r="G163" s="72">
        <f t="shared" si="157"/>
        <v>10</v>
      </c>
      <c r="H163" s="72">
        <f t="shared" si="157"/>
        <v>12</v>
      </c>
      <c r="I163" s="72">
        <f t="shared" si="157"/>
        <v>14</v>
      </c>
      <c r="J163" s="72">
        <f t="shared" si="157"/>
        <v>17</v>
      </c>
      <c r="K163" s="72">
        <f t="shared" si="157"/>
        <v>19</v>
      </c>
      <c r="L163" s="72">
        <f t="shared" si="157"/>
        <v>22</v>
      </c>
      <c r="M163" s="72">
        <f t="shared" si="157"/>
        <v>24</v>
      </c>
      <c r="N163" s="72">
        <f t="shared" si="157"/>
        <v>26</v>
      </c>
      <c r="O163" s="72">
        <f t="shared" si="157"/>
        <v>29</v>
      </c>
      <c r="P163" s="72">
        <f t="shared" si="157"/>
        <v>31</v>
      </c>
      <c r="Q163" s="72">
        <f t="shared" si="157"/>
        <v>34</v>
      </c>
      <c r="R163" s="72">
        <f t="shared" si="157"/>
        <v>36</v>
      </c>
      <c r="S163" s="72">
        <f t="shared" si="157"/>
        <v>38</v>
      </c>
      <c r="T163" s="72">
        <f t="shared" si="157"/>
        <v>41</v>
      </c>
      <c r="U163" s="72">
        <f t="shared" si="157"/>
        <v>43</v>
      </c>
      <c r="V163" s="72">
        <f t="shared" si="157"/>
        <v>46</v>
      </c>
      <c r="W163" s="72">
        <f t="shared" si="157"/>
        <v>48</v>
      </c>
      <c r="X163" s="72">
        <f t="shared" si="157"/>
        <v>50</v>
      </c>
      <c r="Y163" s="72">
        <f t="shared" si="157"/>
        <v>53</v>
      </c>
      <c r="Z163" s="72">
        <f t="shared" si="157"/>
        <v>55</v>
      </c>
      <c r="AA163" s="72">
        <f t="shared" si="157"/>
        <v>58</v>
      </c>
      <c r="AB163" s="72">
        <f t="shared" si="157"/>
        <v>60</v>
      </c>
      <c r="AC163" s="72">
        <f t="shared" si="157"/>
        <v>62</v>
      </c>
      <c r="AD163" s="72">
        <f t="shared" si="157"/>
        <v>65</v>
      </c>
      <c r="AE163" s="72">
        <f t="shared" si="157"/>
        <v>67</v>
      </c>
      <c r="AF163" s="72">
        <f t="shared" si="157"/>
        <v>70</v>
      </c>
      <c r="AG163" s="88">
        <f t="shared" si="157"/>
        <v>72</v>
      </c>
    </row>
    <row r="164" spans="1:33" s="6" customFormat="1" ht="16.05" customHeight="1">
      <c r="A164" s="1"/>
      <c r="B164" s="124"/>
      <c r="C164" s="75" t="s">
        <v>186</v>
      </c>
      <c r="D164" s="83">
        <f t="shared" ref="D164:AG164" si="158">D162+D163</f>
        <v>136</v>
      </c>
      <c r="E164" s="83">
        <f t="shared" si="158"/>
        <v>272</v>
      </c>
      <c r="F164" s="83">
        <f t="shared" si="158"/>
        <v>408</v>
      </c>
      <c r="G164" s="83">
        <f t="shared" si="158"/>
        <v>545</v>
      </c>
      <c r="H164" s="83">
        <f t="shared" si="158"/>
        <v>679</v>
      </c>
      <c r="I164" s="83">
        <f t="shared" si="158"/>
        <v>815</v>
      </c>
      <c r="J164" s="83">
        <f t="shared" si="158"/>
        <v>952</v>
      </c>
      <c r="K164" s="83">
        <f t="shared" si="158"/>
        <v>1087</v>
      </c>
      <c r="L164" s="83">
        <f t="shared" si="158"/>
        <v>1224</v>
      </c>
      <c r="M164" s="83">
        <f t="shared" si="158"/>
        <v>1360</v>
      </c>
      <c r="N164" s="83">
        <f t="shared" si="158"/>
        <v>1496</v>
      </c>
      <c r="O164" s="83">
        <f t="shared" si="158"/>
        <v>1632</v>
      </c>
      <c r="P164" s="83">
        <f t="shared" si="158"/>
        <v>1768</v>
      </c>
      <c r="Q164" s="83">
        <f t="shared" si="158"/>
        <v>1905</v>
      </c>
      <c r="R164" s="83">
        <f t="shared" si="158"/>
        <v>2039</v>
      </c>
      <c r="S164" s="83">
        <f t="shared" si="158"/>
        <v>2175</v>
      </c>
      <c r="T164" s="83">
        <f t="shared" si="158"/>
        <v>2312</v>
      </c>
      <c r="U164" s="83">
        <f t="shared" si="158"/>
        <v>2447</v>
      </c>
      <c r="V164" s="83">
        <f t="shared" si="158"/>
        <v>2584</v>
      </c>
      <c r="W164" s="83">
        <f t="shared" si="158"/>
        <v>2720</v>
      </c>
      <c r="X164" s="83">
        <f t="shared" si="158"/>
        <v>2855</v>
      </c>
      <c r="Y164" s="83">
        <f t="shared" si="158"/>
        <v>2992</v>
      </c>
      <c r="Z164" s="83">
        <f t="shared" si="158"/>
        <v>3128</v>
      </c>
      <c r="AA164" s="83">
        <f t="shared" si="158"/>
        <v>3264</v>
      </c>
      <c r="AB164" s="83">
        <f t="shared" si="158"/>
        <v>3399</v>
      </c>
      <c r="AC164" s="83">
        <f t="shared" si="158"/>
        <v>3535</v>
      </c>
      <c r="AD164" s="83">
        <f t="shared" si="158"/>
        <v>3672</v>
      </c>
      <c r="AE164" s="83">
        <f t="shared" si="158"/>
        <v>3807</v>
      </c>
      <c r="AF164" s="83">
        <f t="shared" si="158"/>
        <v>3944</v>
      </c>
      <c r="AG164" s="89">
        <f t="shared" si="158"/>
        <v>4080</v>
      </c>
    </row>
    <row r="165" spans="1:33" s="6" customFormat="1" ht="16.05" customHeight="1" thickBot="1">
      <c r="A165" s="1"/>
      <c r="B165" s="125"/>
      <c r="C165" s="90" t="s">
        <v>187</v>
      </c>
      <c r="D165" s="91">
        <f t="shared" ref="D165:AG165" si="159">ROUND($B$163*D$5/30*6/100,0)</f>
        <v>111</v>
      </c>
      <c r="E165" s="91">
        <f t="shared" si="159"/>
        <v>222</v>
      </c>
      <c r="F165" s="91">
        <f t="shared" si="159"/>
        <v>332</v>
      </c>
      <c r="G165" s="91">
        <f t="shared" si="159"/>
        <v>443</v>
      </c>
      <c r="H165" s="91">
        <f t="shared" si="159"/>
        <v>554</v>
      </c>
      <c r="I165" s="91">
        <f t="shared" si="159"/>
        <v>665</v>
      </c>
      <c r="J165" s="91">
        <f t="shared" si="159"/>
        <v>776</v>
      </c>
      <c r="K165" s="91">
        <f t="shared" si="159"/>
        <v>886</v>
      </c>
      <c r="L165" s="91">
        <f t="shared" si="159"/>
        <v>997</v>
      </c>
      <c r="M165" s="91">
        <f t="shared" si="159"/>
        <v>1108</v>
      </c>
      <c r="N165" s="91">
        <f t="shared" si="159"/>
        <v>1219</v>
      </c>
      <c r="O165" s="91">
        <f t="shared" si="159"/>
        <v>1330</v>
      </c>
      <c r="P165" s="91">
        <f t="shared" si="159"/>
        <v>1440</v>
      </c>
      <c r="Q165" s="91">
        <f t="shared" si="159"/>
        <v>1551</v>
      </c>
      <c r="R165" s="91">
        <f t="shared" si="159"/>
        <v>1662</v>
      </c>
      <c r="S165" s="91">
        <f t="shared" si="159"/>
        <v>1773</v>
      </c>
      <c r="T165" s="91">
        <f t="shared" si="159"/>
        <v>1884</v>
      </c>
      <c r="U165" s="91">
        <f t="shared" si="159"/>
        <v>1994</v>
      </c>
      <c r="V165" s="91">
        <f t="shared" si="159"/>
        <v>2105</v>
      </c>
      <c r="W165" s="91">
        <f t="shared" si="159"/>
        <v>2216</v>
      </c>
      <c r="X165" s="91">
        <f t="shared" si="159"/>
        <v>2327</v>
      </c>
      <c r="Y165" s="91">
        <f t="shared" si="159"/>
        <v>2438</v>
      </c>
      <c r="Z165" s="91">
        <f t="shared" si="159"/>
        <v>2548</v>
      </c>
      <c r="AA165" s="91">
        <f t="shared" si="159"/>
        <v>2659</v>
      </c>
      <c r="AB165" s="91">
        <f t="shared" si="159"/>
        <v>2770</v>
      </c>
      <c r="AC165" s="91">
        <f t="shared" si="159"/>
        <v>2881</v>
      </c>
      <c r="AD165" s="91">
        <f t="shared" si="159"/>
        <v>2992</v>
      </c>
      <c r="AE165" s="91">
        <f t="shared" si="159"/>
        <v>3102</v>
      </c>
      <c r="AF165" s="91">
        <f t="shared" si="159"/>
        <v>3213</v>
      </c>
      <c r="AG165" s="92">
        <f t="shared" si="159"/>
        <v>3324</v>
      </c>
    </row>
    <row r="166" spans="1:33" s="6" customFormat="1" ht="16.05" customHeight="1">
      <c r="A166" s="1"/>
      <c r="B166" s="126">
        <v>45800</v>
      </c>
      <c r="C166" s="93" t="s">
        <v>183</v>
      </c>
      <c r="D166" s="94">
        <f t="shared" ref="D166:AG166" si="160">ROUND($B$166*D$5/30*$C$2*$D$2,0)+ROUND($B$166*D$5/30*$C$3*$D$2,0)</f>
        <v>38</v>
      </c>
      <c r="E166" s="94">
        <f t="shared" si="160"/>
        <v>76</v>
      </c>
      <c r="F166" s="94">
        <f t="shared" si="160"/>
        <v>114</v>
      </c>
      <c r="G166" s="94">
        <f t="shared" si="160"/>
        <v>152</v>
      </c>
      <c r="H166" s="94">
        <f t="shared" si="160"/>
        <v>191</v>
      </c>
      <c r="I166" s="94">
        <f t="shared" si="160"/>
        <v>229</v>
      </c>
      <c r="J166" s="94">
        <f t="shared" si="160"/>
        <v>267</v>
      </c>
      <c r="K166" s="94">
        <f t="shared" si="160"/>
        <v>305</v>
      </c>
      <c r="L166" s="94">
        <f t="shared" si="160"/>
        <v>343</v>
      </c>
      <c r="M166" s="94">
        <f t="shared" si="160"/>
        <v>382</v>
      </c>
      <c r="N166" s="94">
        <f t="shared" si="160"/>
        <v>420</v>
      </c>
      <c r="O166" s="94">
        <f t="shared" si="160"/>
        <v>458</v>
      </c>
      <c r="P166" s="94">
        <f t="shared" si="160"/>
        <v>496</v>
      </c>
      <c r="Q166" s="94">
        <f t="shared" si="160"/>
        <v>535</v>
      </c>
      <c r="R166" s="94">
        <f t="shared" si="160"/>
        <v>573</v>
      </c>
      <c r="S166" s="94">
        <f t="shared" si="160"/>
        <v>611</v>
      </c>
      <c r="T166" s="94">
        <f t="shared" si="160"/>
        <v>649</v>
      </c>
      <c r="U166" s="94">
        <f t="shared" si="160"/>
        <v>687</v>
      </c>
      <c r="V166" s="94">
        <f t="shared" si="160"/>
        <v>725</v>
      </c>
      <c r="W166" s="94">
        <f t="shared" si="160"/>
        <v>763</v>
      </c>
      <c r="X166" s="94">
        <f t="shared" si="160"/>
        <v>801</v>
      </c>
      <c r="Y166" s="94">
        <f t="shared" si="160"/>
        <v>839</v>
      </c>
      <c r="Z166" s="94">
        <f t="shared" si="160"/>
        <v>878</v>
      </c>
      <c r="AA166" s="94">
        <f t="shared" si="160"/>
        <v>916</v>
      </c>
      <c r="AB166" s="94">
        <f t="shared" si="160"/>
        <v>954</v>
      </c>
      <c r="AC166" s="94">
        <f t="shared" si="160"/>
        <v>992</v>
      </c>
      <c r="AD166" s="94">
        <f t="shared" si="160"/>
        <v>1030</v>
      </c>
      <c r="AE166" s="94">
        <f t="shared" si="160"/>
        <v>1068</v>
      </c>
      <c r="AF166" s="94">
        <f t="shared" si="160"/>
        <v>1107</v>
      </c>
      <c r="AG166" s="95">
        <f t="shared" si="160"/>
        <v>1145</v>
      </c>
    </row>
    <row r="167" spans="1:33" ht="16.05" customHeight="1">
      <c r="B167" s="127"/>
      <c r="C167" s="71" t="s">
        <v>184</v>
      </c>
      <c r="D167" s="72">
        <f t="shared" ref="D167:AG167" si="161">ROUND($B$166*D$5/30*$C$2*$E$2,0)+ROUND($B$166*D$5/30*$C$3*$E$2,0)</f>
        <v>134</v>
      </c>
      <c r="E167" s="72">
        <f t="shared" si="161"/>
        <v>267</v>
      </c>
      <c r="F167" s="72">
        <f t="shared" si="161"/>
        <v>401</v>
      </c>
      <c r="G167" s="72">
        <f t="shared" si="161"/>
        <v>535</v>
      </c>
      <c r="H167" s="72">
        <f t="shared" si="161"/>
        <v>667</v>
      </c>
      <c r="I167" s="72">
        <f t="shared" si="161"/>
        <v>801</v>
      </c>
      <c r="J167" s="72">
        <f t="shared" si="161"/>
        <v>935</v>
      </c>
      <c r="K167" s="72">
        <f t="shared" si="161"/>
        <v>1068</v>
      </c>
      <c r="L167" s="72">
        <f t="shared" si="161"/>
        <v>1202</v>
      </c>
      <c r="M167" s="72">
        <f t="shared" si="161"/>
        <v>1336</v>
      </c>
      <c r="N167" s="72">
        <f t="shared" si="161"/>
        <v>1470</v>
      </c>
      <c r="O167" s="72">
        <f t="shared" si="161"/>
        <v>1603</v>
      </c>
      <c r="P167" s="72">
        <f t="shared" si="161"/>
        <v>1737</v>
      </c>
      <c r="Q167" s="72">
        <f t="shared" si="161"/>
        <v>1871</v>
      </c>
      <c r="R167" s="72">
        <f t="shared" si="161"/>
        <v>2003</v>
      </c>
      <c r="S167" s="72">
        <f t="shared" si="161"/>
        <v>2137</v>
      </c>
      <c r="T167" s="72">
        <f t="shared" si="161"/>
        <v>2271</v>
      </c>
      <c r="U167" s="72">
        <f t="shared" si="161"/>
        <v>2404</v>
      </c>
      <c r="V167" s="72">
        <f t="shared" si="161"/>
        <v>2538</v>
      </c>
      <c r="W167" s="72">
        <f t="shared" si="161"/>
        <v>2672</v>
      </c>
      <c r="X167" s="72">
        <f t="shared" si="161"/>
        <v>2805</v>
      </c>
      <c r="Y167" s="72">
        <f t="shared" si="161"/>
        <v>2939</v>
      </c>
      <c r="Z167" s="72">
        <f t="shared" si="161"/>
        <v>3073</v>
      </c>
      <c r="AA167" s="72">
        <f t="shared" si="161"/>
        <v>3206</v>
      </c>
      <c r="AB167" s="72">
        <f t="shared" si="161"/>
        <v>3339</v>
      </c>
      <c r="AC167" s="72">
        <f t="shared" si="161"/>
        <v>3473</v>
      </c>
      <c r="AD167" s="72">
        <f t="shared" si="161"/>
        <v>3607</v>
      </c>
      <c r="AE167" s="72">
        <f t="shared" si="161"/>
        <v>3740</v>
      </c>
      <c r="AF167" s="72">
        <f t="shared" si="161"/>
        <v>3874</v>
      </c>
      <c r="AG167" s="88">
        <f t="shared" si="161"/>
        <v>4008</v>
      </c>
    </row>
    <row r="168" spans="1:33" s="7" customFormat="1" ht="16.05" customHeight="1">
      <c r="A168" s="1"/>
      <c r="B168" s="124">
        <v>57800</v>
      </c>
      <c r="C168" s="74" t="s">
        <v>185</v>
      </c>
      <c r="D168" s="72">
        <f t="shared" ref="D168:AG168" si="162">ROUND($B$168*D$5/30*$C$4,0)</f>
        <v>3</v>
      </c>
      <c r="E168" s="72">
        <f t="shared" si="162"/>
        <v>5</v>
      </c>
      <c r="F168" s="72">
        <f t="shared" si="162"/>
        <v>8</v>
      </c>
      <c r="G168" s="72">
        <f t="shared" si="162"/>
        <v>10</v>
      </c>
      <c r="H168" s="72">
        <f t="shared" si="162"/>
        <v>13</v>
      </c>
      <c r="I168" s="72">
        <f t="shared" si="162"/>
        <v>15</v>
      </c>
      <c r="J168" s="72">
        <f t="shared" si="162"/>
        <v>18</v>
      </c>
      <c r="K168" s="72">
        <f t="shared" si="162"/>
        <v>20</v>
      </c>
      <c r="L168" s="72">
        <f t="shared" si="162"/>
        <v>23</v>
      </c>
      <c r="M168" s="72">
        <f t="shared" si="162"/>
        <v>25</v>
      </c>
      <c r="N168" s="72">
        <f t="shared" si="162"/>
        <v>28</v>
      </c>
      <c r="O168" s="72">
        <f t="shared" si="162"/>
        <v>30</v>
      </c>
      <c r="P168" s="72">
        <f t="shared" si="162"/>
        <v>33</v>
      </c>
      <c r="Q168" s="72">
        <f t="shared" si="162"/>
        <v>35</v>
      </c>
      <c r="R168" s="72">
        <f t="shared" si="162"/>
        <v>38</v>
      </c>
      <c r="S168" s="72">
        <f t="shared" si="162"/>
        <v>40</v>
      </c>
      <c r="T168" s="72">
        <f t="shared" si="162"/>
        <v>43</v>
      </c>
      <c r="U168" s="72">
        <f t="shared" si="162"/>
        <v>45</v>
      </c>
      <c r="V168" s="72">
        <f t="shared" si="162"/>
        <v>48</v>
      </c>
      <c r="W168" s="72">
        <f t="shared" si="162"/>
        <v>50</v>
      </c>
      <c r="X168" s="72">
        <f t="shared" si="162"/>
        <v>53</v>
      </c>
      <c r="Y168" s="72">
        <f t="shared" si="162"/>
        <v>55</v>
      </c>
      <c r="Z168" s="72">
        <f t="shared" si="162"/>
        <v>58</v>
      </c>
      <c r="AA168" s="72">
        <f t="shared" si="162"/>
        <v>60</v>
      </c>
      <c r="AB168" s="72">
        <f t="shared" si="162"/>
        <v>63</v>
      </c>
      <c r="AC168" s="72">
        <f t="shared" si="162"/>
        <v>65</v>
      </c>
      <c r="AD168" s="72">
        <f t="shared" si="162"/>
        <v>68</v>
      </c>
      <c r="AE168" s="72">
        <f t="shared" si="162"/>
        <v>70</v>
      </c>
      <c r="AF168" s="72">
        <f t="shared" si="162"/>
        <v>73</v>
      </c>
      <c r="AG168" s="88">
        <f t="shared" si="162"/>
        <v>75</v>
      </c>
    </row>
    <row r="169" spans="1:33" s="6" customFormat="1" ht="16.05" customHeight="1">
      <c r="A169" s="1"/>
      <c r="B169" s="124"/>
      <c r="C169" s="75" t="s">
        <v>186</v>
      </c>
      <c r="D169" s="83">
        <f t="shared" ref="D169:AG169" si="163">D167+D168</f>
        <v>137</v>
      </c>
      <c r="E169" s="83">
        <f t="shared" si="163"/>
        <v>272</v>
      </c>
      <c r="F169" s="83">
        <f t="shared" si="163"/>
        <v>409</v>
      </c>
      <c r="G169" s="83">
        <f t="shared" si="163"/>
        <v>545</v>
      </c>
      <c r="H169" s="83">
        <f t="shared" si="163"/>
        <v>680</v>
      </c>
      <c r="I169" s="83">
        <f t="shared" si="163"/>
        <v>816</v>
      </c>
      <c r="J169" s="83">
        <f t="shared" si="163"/>
        <v>953</v>
      </c>
      <c r="K169" s="83">
        <f t="shared" si="163"/>
        <v>1088</v>
      </c>
      <c r="L169" s="83">
        <f t="shared" si="163"/>
        <v>1225</v>
      </c>
      <c r="M169" s="83">
        <f t="shared" si="163"/>
        <v>1361</v>
      </c>
      <c r="N169" s="83">
        <f t="shared" si="163"/>
        <v>1498</v>
      </c>
      <c r="O169" s="83">
        <f t="shared" si="163"/>
        <v>1633</v>
      </c>
      <c r="P169" s="83">
        <f t="shared" si="163"/>
        <v>1770</v>
      </c>
      <c r="Q169" s="83">
        <f t="shared" si="163"/>
        <v>1906</v>
      </c>
      <c r="R169" s="83">
        <f t="shared" si="163"/>
        <v>2041</v>
      </c>
      <c r="S169" s="83">
        <f t="shared" si="163"/>
        <v>2177</v>
      </c>
      <c r="T169" s="83">
        <f t="shared" si="163"/>
        <v>2314</v>
      </c>
      <c r="U169" s="83">
        <f t="shared" si="163"/>
        <v>2449</v>
      </c>
      <c r="V169" s="83">
        <f t="shared" si="163"/>
        <v>2586</v>
      </c>
      <c r="W169" s="83">
        <f t="shared" si="163"/>
        <v>2722</v>
      </c>
      <c r="X169" s="83">
        <f t="shared" si="163"/>
        <v>2858</v>
      </c>
      <c r="Y169" s="83">
        <f t="shared" si="163"/>
        <v>2994</v>
      </c>
      <c r="Z169" s="83">
        <f t="shared" si="163"/>
        <v>3131</v>
      </c>
      <c r="AA169" s="83">
        <f t="shared" si="163"/>
        <v>3266</v>
      </c>
      <c r="AB169" s="83">
        <f t="shared" si="163"/>
        <v>3402</v>
      </c>
      <c r="AC169" s="83">
        <f t="shared" si="163"/>
        <v>3538</v>
      </c>
      <c r="AD169" s="83">
        <f t="shared" si="163"/>
        <v>3675</v>
      </c>
      <c r="AE169" s="83">
        <f t="shared" si="163"/>
        <v>3810</v>
      </c>
      <c r="AF169" s="83">
        <f t="shared" si="163"/>
        <v>3947</v>
      </c>
      <c r="AG169" s="89">
        <f t="shared" si="163"/>
        <v>4083</v>
      </c>
    </row>
    <row r="170" spans="1:33" s="6" customFormat="1" ht="16.05" customHeight="1" thickBot="1">
      <c r="A170" s="1"/>
      <c r="B170" s="125"/>
      <c r="C170" s="90" t="s">
        <v>187</v>
      </c>
      <c r="D170" s="91">
        <f t="shared" ref="D170:AG170" si="164">ROUND($B$168*D$5/30*6/100,0)</f>
        <v>116</v>
      </c>
      <c r="E170" s="91">
        <f t="shared" si="164"/>
        <v>231</v>
      </c>
      <c r="F170" s="91">
        <f t="shared" si="164"/>
        <v>347</v>
      </c>
      <c r="G170" s="91">
        <f t="shared" si="164"/>
        <v>462</v>
      </c>
      <c r="H170" s="91">
        <f t="shared" si="164"/>
        <v>578</v>
      </c>
      <c r="I170" s="91">
        <f t="shared" si="164"/>
        <v>694</v>
      </c>
      <c r="J170" s="91">
        <f t="shared" si="164"/>
        <v>809</v>
      </c>
      <c r="K170" s="91">
        <f t="shared" si="164"/>
        <v>925</v>
      </c>
      <c r="L170" s="91">
        <f t="shared" si="164"/>
        <v>1040</v>
      </c>
      <c r="M170" s="91">
        <f t="shared" si="164"/>
        <v>1156</v>
      </c>
      <c r="N170" s="91">
        <f t="shared" si="164"/>
        <v>1272</v>
      </c>
      <c r="O170" s="91">
        <f t="shared" si="164"/>
        <v>1387</v>
      </c>
      <c r="P170" s="91">
        <f t="shared" si="164"/>
        <v>1503</v>
      </c>
      <c r="Q170" s="91">
        <f t="shared" si="164"/>
        <v>1618</v>
      </c>
      <c r="R170" s="91">
        <f t="shared" si="164"/>
        <v>1734</v>
      </c>
      <c r="S170" s="91">
        <f t="shared" si="164"/>
        <v>1850</v>
      </c>
      <c r="T170" s="91">
        <f t="shared" si="164"/>
        <v>1965</v>
      </c>
      <c r="U170" s="91">
        <f t="shared" si="164"/>
        <v>2081</v>
      </c>
      <c r="V170" s="91">
        <f t="shared" si="164"/>
        <v>2196</v>
      </c>
      <c r="W170" s="91">
        <f t="shared" si="164"/>
        <v>2312</v>
      </c>
      <c r="X170" s="91">
        <f t="shared" si="164"/>
        <v>2428</v>
      </c>
      <c r="Y170" s="91">
        <f t="shared" si="164"/>
        <v>2543</v>
      </c>
      <c r="Z170" s="91">
        <f t="shared" si="164"/>
        <v>2659</v>
      </c>
      <c r="AA170" s="91">
        <f t="shared" si="164"/>
        <v>2774</v>
      </c>
      <c r="AB170" s="91">
        <f t="shared" si="164"/>
        <v>2890</v>
      </c>
      <c r="AC170" s="91">
        <f t="shared" si="164"/>
        <v>3006</v>
      </c>
      <c r="AD170" s="91">
        <f t="shared" si="164"/>
        <v>3121</v>
      </c>
      <c r="AE170" s="91">
        <f t="shared" si="164"/>
        <v>3237</v>
      </c>
      <c r="AF170" s="91">
        <f t="shared" si="164"/>
        <v>3352</v>
      </c>
      <c r="AG170" s="92">
        <f t="shared" si="164"/>
        <v>3468</v>
      </c>
    </row>
    <row r="171" spans="1:33" s="6" customFormat="1" ht="16.05" customHeight="1">
      <c r="A171" s="1"/>
      <c r="B171" s="126">
        <v>45800</v>
      </c>
      <c r="C171" s="93" t="s">
        <v>183</v>
      </c>
      <c r="D171" s="94">
        <f t="shared" ref="D171:AG171" si="165">ROUND($B$171*D$5/30*$C$2*$D$2,0)+ROUND($B$171*D$5/30*$C$3*$D$2,0)</f>
        <v>38</v>
      </c>
      <c r="E171" s="94">
        <f t="shared" si="165"/>
        <v>76</v>
      </c>
      <c r="F171" s="94">
        <f t="shared" si="165"/>
        <v>114</v>
      </c>
      <c r="G171" s="94">
        <f t="shared" si="165"/>
        <v>152</v>
      </c>
      <c r="H171" s="94">
        <f t="shared" si="165"/>
        <v>191</v>
      </c>
      <c r="I171" s="94">
        <f t="shared" si="165"/>
        <v>229</v>
      </c>
      <c r="J171" s="94">
        <f t="shared" si="165"/>
        <v>267</v>
      </c>
      <c r="K171" s="94">
        <f t="shared" si="165"/>
        <v>305</v>
      </c>
      <c r="L171" s="94">
        <f t="shared" si="165"/>
        <v>343</v>
      </c>
      <c r="M171" s="94">
        <f t="shared" si="165"/>
        <v>382</v>
      </c>
      <c r="N171" s="94">
        <f t="shared" si="165"/>
        <v>420</v>
      </c>
      <c r="O171" s="94">
        <f t="shared" si="165"/>
        <v>458</v>
      </c>
      <c r="P171" s="94">
        <f t="shared" si="165"/>
        <v>496</v>
      </c>
      <c r="Q171" s="94">
        <f t="shared" si="165"/>
        <v>535</v>
      </c>
      <c r="R171" s="94">
        <f t="shared" si="165"/>
        <v>573</v>
      </c>
      <c r="S171" s="94">
        <f t="shared" si="165"/>
        <v>611</v>
      </c>
      <c r="T171" s="94">
        <f t="shared" si="165"/>
        <v>649</v>
      </c>
      <c r="U171" s="94">
        <f t="shared" si="165"/>
        <v>687</v>
      </c>
      <c r="V171" s="94">
        <f t="shared" si="165"/>
        <v>725</v>
      </c>
      <c r="W171" s="94">
        <f t="shared" si="165"/>
        <v>763</v>
      </c>
      <c r="X171" s="94">
        <f t="shared" si="165"/>
        <v>801</v>
      </c>
      <c r="Y171" s="94">
        <f t="shared" si="165"/>
        <v>839</v>
      </c>
      <c r="Z171" s="94">
        <f t="shared" si="165"/>
        <v>878</v>
      </c>
      <c r="AA171" s="94">
        <f t="shared" si="165"/>
        <v>916</v>
      </c>
      <c r="AB171" s="94">
        <f t="shared" si="165"/>
        <v>954</v>
      </c>
      <c r="AC171" s="94">
        <f t="shared" si="165"/>
        <v>992</v>
      </c>
      <c r="AD171" s="94">
        <f t="shared" si="165"/>
        <v>1030</v>
      </c>
      <c r="AE171" s="94">
        <f t="shared" si="165"/>
        <v>1068</v>
      </c>
      <c r="AF171" s="94">
        <f t="shared" si="165"/>
        <v>1107</v>
      </c>
      <c r="AG171" s="95">
        <f t="shared" si="165"/>
        <v>1145</v>
      </c>
    </row>
    <row r="172" spans="1:33" ht="16.05" customHeight="1">
      <c r="B172" s="127"/>
      <c r="C172" s="71" t="s">
        <v>184</v>
      </c>
      <c r="D172" s="72">
        <f t="shared" ref="D172:AG172" si="166">ROUND($B$171*D$5/30*$C$2*$E$2,0)+ROUND($B$171*D$5/30*$C$3*$E$2,0)</f>
        <v>134</v>
      </c>
      <c r="E172" s="72">
        <f t="shared" si="166"/>
        <v>267</v>
      </c>
      <c r="F172" s="72">
        <f t="shared" si="166"/>
        <v>401</v>
      </c>
      <c r="G172" s="72">
        <f t="shared" si="166"/>
        <v>535</v>
      </c>
      <c r="H172" s="72">
        <f t="shared" si="166"/>
        <v>667</v>
      </c>
      <c r="I172" s="72">
        <f t="shared" si="166"/>
        <v>801</v>
      </c>
      <c r="J172" s="72">
        <f t="shared" si="166"/>
        <v>935</v>
      </c>
      <c r="K172" s="72">
        <f t="shared" si="166"/>
        <v>1068</v>
      </c>
      <c r="L172" s="72">
        <f t="shared" si="166"/>
        <v>1202</v>
      </c>
      <c r="M172" s="72">
        <f t="shared" si="166"/>
        <v>1336</v>
      </c>
      <c r="N172" s="72">
        <f t="shared" si="166"/>
        <v>1470</v>
      </c>
      <c r="O172" s="72">
        <f t="shared" si="166"/>
        <v>1603</v>
      </c>
      <c r="P172" s="72">
        <f t="shared" si="166"/>
        <v>1737</v>
      </c>
      <c r="Q172" s="72">
        <f t="shared" si="166"/>
        <v>1871</v>
      </c>
      <c r="R172" s="72">
        <f t="shared" si="166"/>
        <v>2003</v>
      </c>
      <c r="S172" s="72">
        <f t="shared" si="166"/>
        <v>2137</v>
      </c>
      <c r="T172" s="72">
        <f t="shared" si="166"/>
        <v>2271</v>
      </c>
      <c r="U172" s="72">
        <f t="shared" si="166"/>
        <v>2404</v>
      </c>
      <c r="V172" s="72">
        <f t="shared" si="166"/>
        <v>2538</v>
      </c>
      <c r="W172" s="72">
        <f t="shared" si="166"/>
        <v>2672</v>
      </c>
      <c r="X172" s="72">
        <f t="shared" si="166"/>
        <v>2805</v>
      </c>
      <c r="Y172" s="72">
        <f t="shared" si="166"/>
        <v>2939</v>
      </c>
      <c r="Z172" s="72">
        <f t="shared" si="166"/>
        <v>3073</v>
      </c>
      <c r="AA172" s="72">
        <f t="shared" si="166"/>
        <v>3206</v>
      </c>
      <c r="AB172" s="72">
        <f t="shared" si="166"/>
        <v>3339</v>
      </c>
      <c r="AC172" s="72">
        <f t="shared" si="166"/>
        <v>3473</v>
      </c>
      <c r="AD172" s="72">
        <f t="shared" si="166"/>
        <v>3607</v>
      </c>
      <c r="AE172" s="72">
        <f t="shared" si="166"/>
        <v>3740</v>
      </c>
      <c r="AF172" s="72">
        <f t="shared" si="166"/>
        <v>3874</v>
      </c>
      <c r="AG172" s="88">
        <f t="shared" si="166"/>
        <v>4008</v>
      </c>
    </row>
    <row r="173" spans="1:33" s="7" customFormat="1" ht="16.05" customHeight="1">
      <c r="A173" s="1"/>
      <c r="B173" s="124">
        <v>60800</v>
      </c>
      <c r="C173" s="74" t="s">
        <v>185</v>
      </c>
      <c r="D173" s="72">
        <f t="shared" ref="D173:AG173" si="167">ROUND($B$173*D$5/30*$C$4,0)</f>
        <v>3</v>
      </c>
      <c r="E173" s="72">
        <f t="shared" si="167"/>
        <v>5</v>
      </c>
      <c r="F173" s="72">
        <f t="shared" si="167"/>
        <v>8</v>
      </c>
      <c r="G173" s="72">
        <f t="shared" si="167"/>
        <v>11</v>
      </c>
      <c r="H173" s="72">
        <f t="shared" si="167"/>
        <v>13</v>
      </c>
      <c r="I173" s="72">
        <f t="shared" si="167"/>
        <v>16</v>
      </c>
      <c r="J173" s="72">
        <f t="shared" si="167"/>
        <v>18</v>
      </c>
      <c r="K173" s="72">
        <f t="shared" si="167"/>
        <v>21</v>
      </c>
      <c r="L173" s="72">
        <f t="shared" si="167"/>
        <v>24</v>
      </c>
      <c r="M173" s="72">
        <f t="shared" si="167"/>
        <v>26</v>
      </c>
      <c r="N173" s="72">
        <f t="shared" si="167"/>
        <v>29</v>
      </c>
      <c r="O173" s="72">
        <f t="shared" si="167"/>
        <v>32</v>
      </c>
      <c r="P173" s="72">
        <f t="shared" si="167"/>
        <v>34</v>
      </c>
      <c r="Q173" s="72">
        <f t="shared" si="167"/>
        <v>37</v>
      </c>
      <c r="R173" s="72">
        <f t="shared" si="167"/>
        <v>40</v>
      </c>
      <c r="S173" s="72">
        <f t="shared" si="167"/>
        <v>42</v>
      </c>
      <c r="T173" s="72">
        <f t="shared" si="167"/>
        <v>45</v>
      </c>
      <c r="U173" s="72">
        <f t="shared" si="167"/>
        <v>47</v>
      </c>
      <c r="V173" s="72">
        <f t="shared" si="167"/>
        <v>50</v>
      </c>
      <c r="W173" s="72">
        <f t="shared" si="167"/>
        <v>53</v>
      </c>
      <c r="X173" s="72">
        <f t="shared" si="167"/>
        <v>55</v>
      </c>
      <c r="Y173" s="72">
        <f t="shared" si="167"/>
        <v>58</v>
      </c>
      <c r="Z173" s="72">
        <f t="shared" si="167"/>
        <v>61</v>
      </c>
      <c r="AA173" s="72">
        <f t="shared" si="167"/>
        <v>63</v>
      </c>
      <c r="AB173" s="72">
        <f t="shared" si="167"/>
        <v>66</v>
      </c>
      <c r="AC173" s="72">
        <f t="shared" si="167"/>
        <v>69</v>
      </c>
      <c r="AD173" s="72">
        <f t="shared" si="167"/>
        <v>71</v>
      </c>
      <c r="AE173" s="72">
        <f t="shared" si="167"/>
        <v>74</v>
      </c>
      <c r="AF173" s="72">
        <f t="shared" si="167"/>
        <v>76</v>
      </c>
      <c r="AG173" s="88">
        <f t="shared" si="167"/>
        <v>79</v>
      </c>
    </row>
    <row r="174" spans="1:33" s="6" customFormat="1" ht="16.05" customHeight="1">
      <c r="A174" s="1"/>
      <c r="B174" s="124"/>
      <c r="C174" s="75" t="s">
        <v>186</v>
      </c>
      <c r="D174" s="83">
        <f t="shared" ref="D174:AG174" si="168">D172+D173</f>
        <v>137</v>
      </c>
      <c r="E174" s="83">
        <f t="shared" si="168"/>
        <v>272</v>
      </c>
      <c r="F174" s="83">
        <f t="shared" si="168"/>
        <v>409</v>
      </c>
      <c r="G174" s="83">
        <f t="shared" si="168"/>
        <v>546</v>
      </c>
      <c r="H174" s="83">
        <f t="shared" si="168"/>
        <v>680</v>
      </c>
      <c r="I174" s="83">
        <f t="shared" si="168"/>
        <v>817</v>
      </c>
      <c r="J174" s="83">
        <f t="shared" si="168"/>
        <v>953</v>
      </c>
      <c r="K174" s="83">
        <f t="shared" si="168"/>
        <v>1089</v>
      </c>
      <c r="L174" s="83">
        <f t="shared" si="168"/>
        <v>1226</v>
      </c>
      <c r="M174" s="83">
        <f t="shared" si="168"/>
        <v>1362</v>
      </c>
      <c r="N174" s="83">
        <f t="shared" si="168"/>
        <v>1499</v>
      </c>
      <c r="O174" s="83">
        <f t="shared" si="168"/>
        <v>1635</v>
      </c>
      <c r="P174" s="83">
        <f t="shared" si="168"/>
        <v>1771</v>
      </c>
      <c r="Q174" s="83">
        <f t="shared" si="168"/>
        <v>1908</v>
      </c>
      <c r="R174" s="83">
        <f t="shared" si="168"/>
        <v>2043</v>
      </c>
      <c r="S174" s="83">
        <f t="shared" si="168"/>
        <v>2179</v>
      </c>
      <c r="T174" s="83">
        <f t="shared" si="168"/>
        <v>2316</v>
      </c>
      <c r="U174" s="83">
        <f t="shared" si="168"/>
        <v>2451</v>
      </c>
      <c r="V174" s="83">
        <f t="shared" si="168"/>
        <v>2588</v>
      </c>
      <c r="W174" s="83">
        <f t="shared" si="168"/>
        <v>2725</v>
      </c>
      <c r="X174" s="83">
        <f t="shared" si="168"/>
        <v>2860</v>
      </c>
      <c r="Y174" s="83">
        <f t="shared" si="168"/>
        <v>2997</v>
      </c>
      <c r="Z174" s="83">
        <f t="shared" si="168"/>
        <v>3134</v>
      </c>
      <c r="AA174" s="83">
        <f t="shared" si="168"/>
        <v>3269</v>
      </c>
      <c r="AB174" s="83">
        <f t="shared" si="168"/>
        <v>3405</v>
      </c>
      <c r="AC174" s="83">
        <f t="shared" si="168"/>
        <v>3542</v>
      </c>
      <c r="AD174" s="83">
        <f t="shared" si="168"/>
        <v>3678</v>
      </c>
      <c r="AE174" s="83">
        <f t="shared" si="168"/>
        <v>3814</v>
      </c>
      <c r="AF174" s="83">
        <f t="shared" si="168"/>
        <v>3950</v>
      </c>
      <c r="AG174" s="89">
        <f t="shared" si="168"/>
        <v>4087</v>
      </c>
    </row>
    <row r="175" spans="1:33" s="6" customFormat="1" ht="16.05" customHeight="1" thickBot="1">
      <c r="A175" s="1"/>
      <c r="B175" s="125"/>
      <c r="C175" s="90" t="s">
        <v>187</v>
      </c>
      <c r="D175" s="91">
        <f t="shared" ref="D175:AG175" si="169">ROUND($B$173*D$5/30*6/100,0)</f>
        <v>122</v>
      </c>
      <c r="E175" s="91">
        <f t="shared" si="169"/>
        <v>243</v>
      </c>
      <c r="F175" s="91">
        <f t="shared" si="169"/>
        <v>365</v>
      </c>
      <c r="G175" s="91">
        <f t="shared" si="169"/>
        <v>486</v>
      </c>
      <c r="H175" s="91">
        <f t="shared" si="169"/>
        <v>608</v>
      </c>
      <c r="I175" s="91">
        <f t="shared" si="169"/>
        <v>730</v>
      </c>
      <c r="J175" s="91">
        <f t="shared" si="169"/>
        <v>851</v>
      </c>
      <c r="K175" s="91">
        <f t="shared" si="169"/>
        <v>973</v>
      </c>
      <c r="L175" s="91">
        <f t="shared" si="169"/>
        <v>1094</v>
      </c>
      <c r="M175" s="91">
        <f t="shared" si="169"/>
        <v>1216</v>
      </c>
      <c r="N175" s="91">
        <f t="shared" si="169"/>
        <v>1338</v>
      </c>
      <c r="O175" s="91">
        <f t="shared" si="169"/>
        <v>1459</v>
      </c>
      <c r="P175" s="91">
        <f t="shared" si="169"/>
        <v>1581</v>
      </c>
      <c r="Q175" s="91">
        <f t="shared" si="169"/>
        <v>1702</v>
      </c>
      <c r="R175" s="91">
        <f t="shared" si="169"/>
        <v>1824</v>
      </c>
      <c r="S175" s="91">
        <f t="shared" si="169"/>
        <v>1946</v>
      </c>
      <c r="T175" s="91">
        <f t="shared" si="169"/>
        <v>2067</v>
      </c>
      <c r="U175" s="91">
        <f t="shared" si="169"/>
        <v>2189</v>
      </c>
      <c r="V175" s="91">
        <f t="shared" si="169"/>
        <v>2310</v>
      </c>
      <c r="W175" s="91">
        <f t="shared" si="169"/>
        <v>2432</v>
      </c>
      <c r="X175" s="91">
        <f t="shared" si="169"/>
        <v>2554</v>
      </c>
      <c r="Y175" s="91">
        <f t="shared" si="169"/>
        <v>2675</v>
      </c>
      <c r="Z175" s="91">
        <f t="shared" si="169"/>
        <v>2797</v>
      </c>
      <c r="AA175" s="91">
        <f t="shared" si="169"/>
        <v>2918</v>
      </c>
      <c r="AB175" s="91">
        <f t="shared" si="169"/>
        <v>3040</v>
      </c>
      <c r="AC175" s="91">
        <f t="shared" si="169"/>
        <v>3162</v>
      </c>
      <c r="AD175" s="91">
        <f t="shared" si="169"/>
        <v>3283</v>
      </c>
      <c r="AE175" s="91">
        <f t="shared" si="169"/>
        <v>3405</v>
      </c>
      <c r="AF175" s="91">
        <f t="shared" si="169"/>
        <v>3526</v>
      </c>
      <c r="AG175" s="92">
        <f t="shared" si="169"/>
        <v>3648</v>
      </c>
    </row>
    <row r="176" spans="1:33" s="6" customFormat="1" ht="16.05" customHeight="1">
      <c r="A176" s="1"/>
      <c r="B176" s="126">
        <v>45800</v>
      </c>
      <c r="C176" s="93" t="s">
        <v>183</v>
      </c>
      <c r="D176" s="94">
        <f t="shared" ref="D176:AG176" si="170">ROUND($B$176*D$5/30*$C$2*$D$2,0)+ROUND($B$176*D$5/30*$C$3*$D$2,0)</f>
        <v>38</v>
      </c>
      <c r="E176" s="94">
        <f t="shared" si="170"/>
        <v>76</v>
      </c>
      <c r="F176" s="94">
        <f t="shared" si="170"/>
        <v>114</v>
      </c>
      <c r="G176" s="94">
        <f t="shared" si="170"/>
        <v>152</v>
      </c>
      <c r="H176" s="94">
        <f t="shared" si="170"/>
        <v>191</v>
      </c>
      <c r="I176" s="94">
        <f t="shared" si="170"/>
        <v>229</v>
      </c>
      <c r="J176" s="94">
        <f t="shared" si="170"/>
        <v>267</v>
      </c>
      <c r="K176" s="94">
        <f t="shared" si="170"/>
        <v>305</v>
      </c>
      <c r="L176" s="94">
        <f t="shared" si="170"/>
        <v>343</v>
      </c>
      <c r="M176" s="94">
        <f t="shared" si="170"/>
        <v>382</v>
      </c>
      <c r="N176" s="94">
        <f t="shared" si="170"/>
        <v>420</v>
      </c>
      <c r="O176" s="94">
        <f t="shared" si="170"/>
        <v>458</v>
      </c>
      <c r="P176" s="94">
        <f t="shared" si="170"/>
        <v>496</v>
      </c>
      <c r="Q176" s="94">
        <f t="shared" si="170"/>
        <v>535</v>
      </c>
      <c r="R176" s="94">
        <f t="shared" si="170"/>
        <v>573</v>
      </c>
      <c r="S176" s="94">
        <f t="shared" si="170"/>
        <v>611</v>
      </c>
      <c r="T176" s="94">
        <f t="shared" si="170"/>
        <v>649</v>
      </c>
      <c r="U176" s="94">
        <f t="shared" si="170"/>
        <v>687</v>
      </c>
      <c r="V176" s="94">
        <f t="shared" si="170"/>
        <v>725</v>
      </c>
      <c r="W176" s="94">
        <f t="shared" si="170"/>
        <v>763</v>
      </c>
      <c r="X176" s="94">
        <f t="shared" si="170"/>
        <v>801</v>
      </c>
      <c r="Y176" s="94">
        <f t="shared" si="170"/>
        <v>839</v>
      </c>
      <c r="Z176" s="94">
        <f t="shared" si="170"/>
        <v>878</v>
      </c>
      <c r="AA176" s="94">
        <f t="shared" si="170"/>
        <v>916</v>
      </c>
      <c r="AB176" s="94">
        <f t="shared" si="170"/>
        <v>954</v>
      </c>
      <c r="AC176" s="94">
        <f t="shared" si="170"/>
        <v>992</v>
      </c>
      <c r="AD176" s="94">
        <f t="shared" si="170"/>
        <v>1030</v>
      </c>
      <c r="AE176" s="94">
        <f t="shared" si="170"/>
        <v>1068</v>
      </c>
      <c r="AF176" s="94">
        <f t="shared" si="170"/>
        <v>1107</v>
      </c>
      <c r="AG176" s="95">
        <f t="shared" si="170"/>
        <v>1145</v>
      </c>
    </row>
    <row r="177" spans="1:33" ht="16.05" customHeight="1">
      <c r="B177" s="127"/>
      <c r="C177" s="71" t="s">
        <v>184</v>
      </c>
      <c r="D177" s="72">
        <f t="shared" ref="D177:AG177" si="171">ROUND($B$176*D$5/30*$C$2*$E$2,0)+ROUND($B$176*D$5/30*$C$3*$E$2,0)</f>
        <v>134</v>
      </c>
      <c r="E177" s="72">
        <f t="shared" si="171"/>
        <v>267</v>
      </c>
      <c r="F177" s="72">
        <f t="shared" si="171"/>
        <v>401</v>
      </c>
      <c r="G177" s="72">
        <f t="shared" si="171"/>
        <v>535</v>
      </c>
      <c r="H177" s="72">
        <f t="shared" si="171"/>
        <v>667</v>
      </c>
      <c r="I177" s="72">
        <f t="shared" si="171"/>
        <v>801</v>
      </c>
      <c r="J177" s="72">
        <f t="shared" si="171"/>
        <v>935</v>
      </c>
      <c r="K177" s="72">
        <f t="shared" si="171"/>
        <v>1068</v>
      </c>
      <c r="L177" s="72">
        <f t="shared" si="171"/>
        <v>1202</v>
      </c>
      <c r="M177" s="72">
        <f t="shared" si="171"/>
        <v>1336</v>
      </c>
      <c r="N177" s="72">
        <f t="shared" si="171"/>
        <v>1470</v>
      </c>
      <c r="O177" s="72">
        <f t="shared" si="171"/>
        <v>1603</v>
      </c>
      <c r="P177" s="72">
        <f t="shared" si="171"/>
        <v>1737</v>
      </c>
      <c r="Q177" s="72">
        <f t="shared" si="171"/>
        <v>1871</v>
      </c>
      <c r="R177" s="72">
        <f t="shared" si="171"/>
        <v>2003</v>
      </c>
      <c r="S177" s="72">
        <f t="shared" si="171"/>
        <v>2137</v>
      </c>
      <c r="T177" s="72">
        <f t="shared" si="171"/>
        <v>2271</v>
      </c>
      <c r="U177" s="72">
        <f t="shared" si="171"/>
        <v>2404</v>
      </c>
      <c r="V177" s="72">
        <f t="shared" si="171"/>
        <v>2538</v>
      </c>
      <c r="W177" s="72">
        <f t="shared" si="171"/>
        <v>2672</v>
      </c>
      <c r="X177" s="72">
        <f t="shared" si="171"/>
        <v>2805</v>
      </c>
      <c r="Y177" s="72">
        <f t="shared" si="171"/>
        <v>2939</v>
      </c>
      <c r="Z177" s="72">
        <f t="shared" si="171"/>
        <v>3073</v>
      </c>
      <c r="AA177" s="72">
        <f t="shared" si="171"/>
        <v>3206</v>
      </c>
      <c r="AB177" s="72">
        <f t="shared" si="171"/>
        <v>3339</v>
      </c>
      <c r="AC177" s="72">
        <f t="shared" si="171"/>
        <v>3473</v>
      </c>
      <c r="AD177" s="72">
        <f t="shared" si="171"/>
        <v>3607</v>
      </c>
      <c r="AE177" s="72">
        <f t="shared" si="171"/>
        <v>3740</v>
      </c>
      <c r="AF177" s="72">
        <f t="shared" si="171"/>
        <v>3874</v>
      </c>
      <c r="AG177" s="88">
        <f t="shared" si="171"/>
        <v>4008</v>
      </c>
    </row>
    <row r="178" spans="1:33" s="7" customFormat="1" ht="16.05" customHeight="1">
      <c r="A178" s="1"/>
      <c r="B178" s="124">
        <v>63800</v>
      </c>
      <c r="C178" s="74" t="s">
        <v>185</v>
      </c>
      <c r="D178" s="72">
        <f t="shared" ref="D178:AG178" si="172">ROUND($B$178*D$5/30*$C$4,0)</f>
        <v>3</v>
      </c>
      <c r="E178" s="72">
        <f t="shared" si="172"/>
        <v>6</v>
      </c>
      <c r="F178" s="72">
        <f t="shared" si="172"/>
        <v>8</v>
      </c>
      <c r="G178" s="72">
        <f t="shared" si="172"/>
        <v>11</v>
      </c>
      <c r="H178" s="72">
        <f t="shared" si="172"/>
        <v>14</v>
      </c>
      <c r="I178" s="72">
        <f t="shared" si="172"/>
        <v>17</v>
      </c>
      <c r="J178" s="72">
        <f t="shared" si="172"/>
        <v>19</v>
      </c>
      <c r="K178" s="72">
        <f t="shared" si="172"/>
        <v>22</v>
      </c>
      <c r="L178" s="72">
        <f t="shared" si="172"/>
        <v>25</v>
      </c>
      <c r="M178" s="72">
        <f t="shared" si="172"/>
        <v>28</v>
      </c>
      <c r="N178" s="72">
        <f t="shared" si="172"/>
        <v>30</v>
      </c>
      <c r="O178" s="72">
        <f t="shared" si="172"/>
        <v>33</v>
      </c>
      <c r="P178" s="72">
        <f t="shared" si="172"/>
        <v>36</v>
      </c>
      <c r="Q178" s="72">
        <f t="shared" si="172"/>
        <v>39</v>
      </c>
      <c r="R178" s="72">
        <f t="shared" si="172"/>
        <v>41</v>
      </c>
      <c r="S178" s="72">
        <f t="shared" si="172"/>
        <v>44</v>
      </c>
      <c r="T178" s="72">
        <f t="shared" si="172"/>
        <v>47</v>
      </c>
      <c r="U178" s="72">
        <f t="shared" si="172"/>
        <v>50</v>
      </c>
      <c r="V178" s="72">
        <f t="shared" si="172"/>
        <v>53</v>
      </c>
      <c r="W178" s="72">
        <f t="shared" si="172"/>
        <v>55</v>
      </c>
      <c r="X178" s="72">
        <f t="shared" si="172"/>
        <v>58</v>
      </c>
      <c r="Y178" s="72">
        <f t="shared" si="172"/>
        <v>61</v>
      </c>
      <c r="Z178" s="72">
        <f t="shared" si="172"/>
        <v>64</v>
      </c>
      <c r="AA178" s="72">
        <f t="shared" si="172"/>
        <v>66</v>
      </c>
      <c r="AB178" s="72">
        <f t="shared" si="172"/>
        <v>69</v>
      </c>
      <c r="AC178" s="72">
        <f t="shared" si="172"/>
        <v>72</v>
      </c>
      <c r="AD178" s="72">
        <f t="shared" si="172"/>
        <v>75</v>
      </c>
      <c r="AE178" s="72">
        <f t="shared" si="172"/>
        <v>77</v>
      </c>
      <c r="AF178" s="72">
        <f t="shared" si="172"/>
        <v>80</v>
      </c>
      <c r="AG178" s="88">
        <f t="shared" si="172"/>
        <v>83</v>
      </c>
    </row>
    <row r="179" spans="1:33" s="6" customFormat="1" ht="16.05" customHeight="1">
      <c r="A179" s="1"/>
      <c r="B179" s="124"/>
      <c r="C179" s="75" t="s">
        <v>186</v>
      </c>
      <c r="D179" s="83">
        <f t="shared" ref="D179:AG179" si="173">D177+D178</f>
        <v>137</v>
      </c>
      <c r="E179" s="83">
        <f t="shared" si="173"/>
        <v>273</v>
      </c>
      <c r="F179" s="83">
        <f t="shared" si="173"/>
        <v>409</v>
      </c>
      <c r="G179" s="83">
        <f t="shared" si="173"/>
        <v>546</v>
      </c>
      <c r="H179" s="83">
        <f t="shared" si="173"/>
        <v>681</v>
      </c>
      <c r="I179" s="83">
        <f t="shared" si="173"/>
        <v>818</v>
      </c>
      <c r="J179" s="83">
        <f t="shared" si="173"/>
        <v>954</v>
      </c>
      <c r="K179" s="83">
        <f t="shared" si="173"/>
        <v>1090</v>
      </c>
      <c r="L179" s="83">
        <f t="shared" si="173"/>
        <v>1227</v>
      </c>
      <c r="M179" s="83">
        <f t="shared" si="173"/>
        <v>1364</v>
      </c>
      <c r="N179" s="83">
        <f t="shared" si="173"/>
        <v>1500</v>
      </c>
      <c r="O179" s="83">
        <f t="shared" si="173"/>
        <v>1636</v>
      </c>
      <c r="P179" s="83">
        <f t="shared" si="173"/>
        <v>1773</v>
      </c>
      <c r="Q179" s="83">
        <f t="shared" si="173"/>
        <v>1910</v>
      </c>
      <c r="R179" s="83">
        <f t="shared" si="173"/>
        <v>2044</v>
      </c>
      <c r="S179" s="83">
        <f t="shared" si="173"/>
        <v>2181</v>
      </c>
      <c r="T179" s="83">
        <f t="shared" si="173"/>
        <v>2318</v>
      </c>
      <c r="U179" s="83">
        <f t="shared" si="173"/>
        <v>2454</v>
      </c>
      <c r="V179" s="83">
        <f t="shared" si="173"/>
        <v>2591</v>
      </c>
      <c r="W179" s="83">
        <f t="shared" si="173"/>
        <v>2727</v>
      </c>
      <c r="X179" s="83">
        <f t="shared" si="173"/>
        <v>2863</v>
      </c>
      <c r="Y179" s="83">
        <f t="shared" si="173"/>
        <v>3000</v>
      </c>
      <c r="Z179" s="83">
        <f t="shared" si="173"/>
        <v>3137</v>
      </c>
      <c r="AA179" s="83">
        <f t="shared" si="173"/>
        <v>3272</v>
      </c>
      <c r="AB179" s="83">
        <f t="shared" si="173"/>
        <v>3408</v>
      </c>
      <c r="AC179" s="83">
        <f t="shared" si="173"/>
        <v>3545</v>
      </c>
      <c r="AD179" s="83">
        <f t="shared" si="173"/>
        <v>3682</v>
      </c>
      <c r="AE179" s="83">
        <f t="shared" si="173"/>
        <v>3817</v>
      </c>
      <c r="AF179" s="83">
        <f t="shared" si="173"/>
        <v>3954</v>
      </c>
      <c r="AG179" s="89">
        <f t="shared" si="173"/>
        <v>4091</v>
      </c>
    </row>
    <row r="180" spans="1:33" s="6" customFormat="1" ht="16.05" customHeight="1" thickBot="1">
      <c r="A180" s="1"/>
      <c r="B180" s="125"/>
      <c r="C180" s="90" t="s">
        <v>187</v>
      </c>
      <c r="D180" s="91">
        <f t="shared" ref="D180:AG180" si="174">ROUND($B$178*D$5/30*6/100,0)</f>
        <v>128</v>
      </c>
      <c r="E180" s="91">
        <f t="shared" si="174"/>
        <v>255</v>
      </c>
      <c r="F180" s="91">
        <f t="shared" si="174"/>
        <v>383</v>
      </c>
      <c r="G180" s="91">
        <f t="shared" si="174"/>
        <v>510</v>
      </c>
      <c r="H180" s="91">
        <f t="shared" si="174"/>
        <v>638</v>
      </c>
      <c r="I180" s="91">
        <f t="shared" si="174"/>
        <v>766</v>
      </c>
      <c r="J180" s="91">
        <f t="shared" si="174"/>
        <v>893</v>
      </c>
      <c r="K180" s="91">
        <f t="shared" si="174"/>
        <v>1021</v>
      </c>
      <c r="L180" s="91">
        <f t="shared" si="174"/>
        <v>1148</v>
      </c>
      <c r="M180" s="91">
        <f t="shared" si="174"/>
        <v>1276</v>
      </c>
      <c r="N180" s="91">
        <f t="shared" si="174"/>
        <v>1404</v>
      </c>
      <c r="O180" s="91">
        <f t="shared" si="174"/>
        <v>1531</v>
      </c>
      <c r="P180" s="91">
        <f t="shared" si="174"/>
        <v>1659</v>
      </c>
      <c r="Q180" s="91">
        <f t="shared" si="174"/>
        <v>1786</v>
      </c>
      <c r="R180" s="91">
        <f t="shared" si="174"/>
        <v>1914</v>
      </c>
      <c r="S180" s="91">
        <f t="shared" si="174"/>
        <v>2042</v>
      </c>
      <c r="T180" s="91">
        <f t="shared" si="174"/>
        <v>2169</v>
      </c>
      <c r="U180" s="91">
        <f t="shared" si="174"/>
        <v>2297</v>
      </c>
      <c r="V180" s="91">
        <f t="shared" si="174"/>
        <v>2424</v>
      </c>
      <c r="W180" s="91">
        <f t="shared" si="174"/>
        <v>2552</v>
      </c>
      <c r="X180" s="91">
        <f t="shared" si="174"/>
        <v>2680</v>
      </c>
      <c r="Y180" s="91">
        <f t="shared" si="174"/>
        <v>2807</v>
      </c>
      <c r="Z180" s="91">
        <f t="shared" si="174"/>
        <v>2935</v>
      </c>
      <c r="AA180" s="91">
        <f t="shared" si="174"/>
        <v>3062</v>
      </c>
      <c r="AB180" s="91">
        <f t="shared" si="174"/>
        <v>3190</v>
      </c>
      <c r="AC180" s="91">
        <f t="shared" si="174"/>
        <v>3318</v>
      </c>
      <c r="AD180" s="91">
        <f t="shared" si="174"/>
        <v>3445</v>
      </c>
      <c r="AE180" s="91">
        <f t="shared" si="174"/>
        <v>3573</v>
      </c>
      <c r="AF180" s="91">
        <f t="shared" si="174"/>
        <v>3700</v>
      </c>
      <c r="AG180" s="92">
        <f t="shared" si="174"/>
        <v>3828</v>
      </c>
    </row>
    <row r="181" spans="1:33" s="6" customFormat="1" ht="16.05" customHeight="1">
      <c r="A181" s="1"/>
      <c r="B181" s="126">
        <v>45800</v>
      </c>
      <c r="C181" s="93" t="s">
        <v>183</v>
      </c>
      <c r="D181" s="94">
        <f t="shared" ref="D181:AG181" si="175">ROUND($B$181*D$5/30*$C$2*$D$2,0)+ROUND($B$181*D$5/30*$C$3*$D$2,0)</f>
        <v>38</v>
      </c>
      <c r="E181" s="94">
        <f t="shared" si="175"/>
        <v>76</v>
      </c>
      <c r="F181" s="94">
        <f t="shared" si="175"/>
        <v>114</v>
      </c>
      <c r="G181" s="94">
        <f t="shared" si="175"/>
        <v>152</v>
      </c>
      <c r="H181" s="94">
        <f t="shared" si="175"/>
        <v>191</v>
      </c>
      <c r="I181" s="94">
        <f t="shared" si="175"/>
        <v>229</v>
      </c>
      <c r="J181" s="94">
        <f t="shared" si="175"/>
        <v>267</v>
      </c>
      <c r="K181" s="94">
        <f t="shared" si="175"/>
        <v>305</v>
      </c>
      <c r="L181" s="94">
        <f t="shared" si="175"/>
        <v>343</v>
      </c>
      <c r="M181" s="94">
        <f t="shared" si="175"/>
        <v>382</v>
      </c>
      <c r="N181" s="94">
        <f t="shared" si="175"/>
        <v>420</v>
      </c>
      <c r="O181" s="94">
        <f t="shared" si="175"/>
        <v>458</v>
      </c>
      <c r="P181" s="94">
        <f t="shared" si="175"/>
        <v>496</v>
      </c>
      <c r="Q181" s="94">
        <f t="shared" si="175"/>
        <v>535</v>
      </c>
      <c r="R181" s="94">
        <f t="shared" si="175"/>
        <v>573</v>
      </c>
      <c r="S181" s="94">
        <f t="shared" si="175"/>
        <v>611</v>
      </c>
      <c r="T181" s="94">
        <f t="shared" si="175"/>
        <v>649</v>
      </c>
      <c r="U181" s="94">
        <f t="shared" si="175"/>
        <v>687</v>
      </c>
      <c r="V181" s="94">
        <f t="shared" si="175"/>
        <v>725</v>
      </c>
      <c r="W181" s="94">
        <f t="shared" si="175"/>
        <v>763</v>
      </c>
      <c r="X181" s="94">
        <f t="shared" si="175"/>
        <v>801</v>
      </c>
      <c r="Y181" s="94">
        <f t="shared" si="175"/>
        <v>839</v>
      </c>
      <c r="Z181" s="94">
        <f t="shared" si="175"/>
        <v>878</v>
      </c>
      <c r="AA181" s="94">
        <f t="shared" si="175"/>
        <v>916</v>
      </c>
      <c r="AB181" s="94">
        <f t="shared" si="175"/>
        <v>954</v>
      </c>
      <c r="AC181" s="94">
        <f t="shared" si="175"/>
        <v>992</v>
      </c>
      <c r="AD181" s="94">
        <f t="shared" si="175"/>
        <v>1030</v>
      </c>
      <c r="AE181" s="94">
        <f t="shared" si="175"/>
        <v>1068</v>
      </c>
      <c r="AF181" s="94">
        <f t="shared" si="175"/>
        <v>1107</v>
      </c>
      <c r="AG181" s="95">
        <f t="shared" si="175"/>
        <v>1145</v>
      </c>
    </row>
    <row r="182" spans="1:33" ht="16.05" customHeight="1">
      <c r="B182" s="127"/>
      <c r="C182" s="71" t="s">
        <v>184</v>
      </c>
      <c r="D182" s="72">
        <f t="shared" ref="D182:AG182" si="176">ROUND($B$181*D$5/30*$C$2*$E$2,0)+ROUND($B$181*D$5/30*$C$3*$E$2,0)</f>
        <v>134</v>
      </c>
      <c r="E182" s="72">
        <f t="shared" si="176"/>
        <v>267</v>
      </c>
      <c r="F182" s="72">
        <f t="shared" si="176"/>
        <v>401</v>
      </c>
      <c r="G182" s="72">
        <f t="shared" si="176"/>
        <v>535</v>
      </c>
      <c r="H182" s="72">
        <f t="shared" si="176"/>
        <v>667</v>
      </c>
      <c r="I182" s="72">
        <f t="shared" si="176"/>
        <v>801</v>
      </c>
      <c r="J182" s="72">
        <f t="shared" si="176"/>
        <v>935</v>
      </c>
      <c r="K182" s="72">
        <f t="shared" si="176"/>
        <v>1068</v>
      </c>
      <c r="L182" s="72">
        <f t="shared" si="176"/>
        <v>1202</v>
      </c>
      <c r="M182" s="72">
        <f t="shared" si="176"/>
        <v>1336</v>
      </c>
      <c r="N182" s="72">
        <f t="shared" si="176"/>
        <v>1470</v>
      </c>
      <c r="O182" s="72">
        <f t="shared" si="176"/>
        <v>1603</v>
      </c>
      <c r="P182" s="72">
        <f t="shared" si="176"/>
        <v>1737</v>
      </c>
      <c r="Q182" s="72">
        <f t="shared" si="176"/>
        <v>1871</v>
      </c>
      <c r="R182" s="72">
        <f t="shared" si="176"/>
        <v>2003</v>
      </c>
      <c r="S182" s="72">
        <f t="shared" si="176"/>
        <v>2137</v>
      </c>
      <c r="T182" s="72">
        <f t="shared" si="176"/>
        <v>2271</v>
      </c>
      <c r="U182" s="72">
        <f t="shared" si="176"/>
        <v>2404</v>
      </c>
      <c r="V182" s="72">
        <f t="shared" si="176"/>
        <v>2538</v>
      </c>
      <c r="W182" s="72">
        <f t="shared" si="176"/>
        <v>2672</v>
      </c>
      <c r="X182" s="72">
        <f t="shared" si="176"/>
        <v>2805</v>
      </c>
      <c r="Y182" s="72">
        <f t="shared" si="176"/>
        <v>2939</v>
      </c>
      <c r="Z182" s="72">
        <f t="shared" si="176"/>
        <v>3073</v>
      </c>
      <c r="AA182" s="72">
        <f t="shared" si="176"/>
        <v>3206</v>
      </c>
      <c r="AB182" s="72">
        <f t="shared" si="176"/>
        <v>3339</v>
      </c>
      <c r="AC182" s="72">
        <f t="shared" si="176"/>
        <v>3473</v>
      </c>
      <c r="AD182" s="72">
        <f t="shared" si="176"/>
        <v>3607</v>
      </c>
      <c r="AE182" s="72">
        <f t="shared" si="176"/>
        <v>3740</v>
      </c>
      <c r="AF182" s="72">
        <f t="shared" si="176"/>
        <v>3874</v>
      </c>
      <c r="AG182" s="88">
        <f t="shared" si="176"/>
        <v>4008</v>
      </c>
    </row>
    <row r="183" spans="1:33" s="7" customFormat="1" ht="16.05" customHeight="1">
      <c r="A183" s="1"/>
      <c r="B183" s="124">
        <v>66800</v>
      </c>
      <c r="C183" s="74" t="s">
        <v>185</v>
      </c>
      <c r="D183" s="72">
        <f t="shared" ref="D183:AG183" si="177">ROUND($B$183*D$5/30*$C$4,0)</f>
        <v>3</v>
      </c>
      <c r="E183" s="72">
        <f t="shared" si="177"/>
        <v>6</v>
      </c>
      <c r="F183" s="72">
        <f t="shared" si="177"/>
        <v>9</v>
      </c>
      <c r="G183" s="72">
        <f t="shared" si="177"/>
        <v>12</v>
      </c>
      <c r="H183" s="72">
        <f t="shared" si="177"/>
        <v>14</v>
      </c>
      <c r="I183" s="72">
        <f t="shared" si="177"/>
        <v>17</v>
      </c>
      <c r="J183" s="72">
        <f t="shared" si="177"/>
        <v>20</v>
      </c>
      <c r="K183" s="72">
        <f t="shared" si="177"/>
        <v>23</v>
      </c>
      <c r="L183" s="72">
        <f t="shared" si="177"/>
        <v>26</v>
      </c>
      <c r="M183" s="72">
        <f t="shared" si="177"/>
        <v>29</v>
      </c>
      <c r="N183" s="72">
        <f t="shared" si="177"/>
        <v>32</v>
      </c>
      <c r="O183" s="72">
        <f t="shared" si="177"/>
        <v>35</v>
      </c>
      <c r="P183" s="72">
        <f t="shared" si="177"/>
        <v>38</v>
      </c>
      <c r="Q183" s="72">
        <f t="shared" si="177"/>
        <v>41</v>
      </c>
      <c r="R183" s="72">
        <f t="shared" si="177"/>
        <v>43</v>
      </c>
      <c r="S183" s="72">
        <f t="shared" si="177"/>
        <v>46</v>
      </c>
      <c r="T183" s="72">
        <f t="shared" si="177"/>
        <v>49</v>
      </c>
      <c r="U183" s="72">
        <f t="shared" si="177"/>
        <v>52</v>
      </c>
      <c r="V183" s="72">
        <f t="shared" si="177"/>
        <v>55</v>
      </c>
      <c r="W183" s="72">
        <f t="shared" si="177"/>
        <v>58</v>
      </c>
      <c r="X183" s="72">
        <f t="shared" si="177"/>
        <v>61</v>
      </c>
      <c r="Y183" s="72">
        <f t="shared" si="177"/>
        <v>64</v>
      </c>
      <c r="Z183" s="72">
        <f t="shared" si="177"/>
        <v>67</v>
      </c>
      <c r="AA183" s="72">
        <f t="shared" si="177"/>
        <v>69</v>
      </c>
      <c r="AB183" s="72">
        <f t="shared" si="177"/>
        <v>72</v>
      </c>
      <c r="AC183" s="72">
        <f t="shared" si="177"/>
        <v>75</v>
      </c>
      <c r="AD183" s="72">
        <f t="shared" si="177"/>
        <v>78</v>
      </c>
      <c r="AE183" s="72">
        <f t="shared" si="177"/>
        <v>81</v>
      </c>
      <c r="AF183" s="72">
        <f t="shared" si="177"/>
        <v>84</v>
      </c>
      <c r="AG183" s="88">
        <f t="shared" si="177"/>
        <v>87</v>
      </c>
    </row>
    <row r="184" spans="1:33" s="6" customFormat="1" ht="16.05" customHeight="1">
      <c r="A184" s="1"/>
      <c r="B184" s="124"/>
      <c r="C184" s="75" t="s">
        <v>186</v>
      </c>
      <c r="D184" s="83">
        <f t="shared" ref="D184:AG184" si="178">D182+D183</f>
        <v>137</v>
      </c>
      <c r="E184" s="83">
        <f t="shared" si="178"/>
        <v>273</v>
      </c>
      <c r="F184" s="83">
        <f t="shared" si="178"/>
        <v>410</v>
      </c>
      <c r="G184" s="83">
        <f t="shared" si="178"/>
        <v>547</v>
      </c>
      <c r="H184" s="83">
        <f t="shared" si="178"/>
        <v>681</v>
      </c>
      <c r="I184" s="83">
        <f t="shared" si="178"/>
        <v>818</v>
      </c>
      <c r="J184" s="83">
        <f t="shared" si="178"/>
        <v>955</v>
      </c>
      <c r="K184" s="83">
        <f t="shared" si="178"/>
        <v>1091</v>
      </c>
      <c r="L184" s="83">
        <f t="shared" si="178"/>
        <v>1228</v>
      </c>
      <c r="M184" s="83">
        <f t="shared" si="178"/>
        <v>1365</v>
      </c>
      <c r="N184" s="83">
        <f t="shared" si="178"/>
        <v>1502</v>
      </c>
      <c r="O184" s="83">
        <f t="shared" si="178"/>
        <v>1638</v>
      </c>
      <c r="P184" s="83">
        <f t="shared" si="178"/>
        <v>1775</v>
      </c>
      <c r="Q184" s="83">
        <f t="shared" si="178"/>
        <v>1912</v>
      </c>
      <c r="R184" s="83">
        <f t="shared" si="178"/>
        <v>2046</v>
      </c>
      <c r="S184" s="83">
        <f t="shared" si="178"/>
        <v>2183</v>
      </c>
      <c r="T184" s="83">
        <f t="shared" si="178"/>
        <v>2320</v>
      </c>
      <c r="U184" s="83">
        <f t="shared" si="178"/>
        <v>2456</v>
      </c>
      <c r="V184" s="83">
        <f t="shared" si="178"/>
        <v>2593</v>
      </c>
      <c r="W184" s="83">
        <f t="shared" si="178"/>
        <v>2730</v>
      </c>
      <c r="X184" s="83">
        <f t="shared" si="178"/>
        <v>2866</v>
      </c>
      <c r="Y184" s="83">
        <f t="shared" si="178"/>
        <v>3003</v>
      </c>
      <c r="Z184" s="83">
        <f t="shared" si="178"/>
        <v>3140</v>
      </c>
      <c r="AA184" s="83">
        <f t="shared" si="178"/>
        <v>3275</v>
      </c>
      <c r="AB184" s="83">
        <f t="shared" si="178"/>
        <v>3411</v>
      </c>
      <c r="AC184" s="83">
        <f t="shared" si="178"/>
        <v>3548</v>
      </c>
      <c r="AD184" s="83">
        <f t="shared" si="178"/>
        <v>3685</v>
      </c>
      <c r="AE184" s="83">
        <f t="shared" si="178"/>
        <v>3821</v>
      </c>
      <c r="AF184" s="83">
        <f t="shared" si="178"/>
        <v>3958</v>
      </c>
      <c r="AG184" s="89">
        <f t="shared" si="178"/>
        <v>4095</v>
      </c>
    </row>
    <row r="185" spans="1:33" s="6" customFormat="1" ht="16.05" customHeight="1" thickBot="1">
      <c r="A185" s="1"/>
      <c r="B185" s="125"/>
      <c r="C185" s="90" t="s">
        <v>187</v>
      </c>
      <c r="D185" s="91">
        <f t="shared" ref="D185:AG185" si="179">ROUND($B$183*D$5/30*6/100,0)</f>
        <v>134</v>
      </c>
      <c r="E185" s="91">
        <f t="shared" si="179"/>
        <v>267</v>
      </c>
      <c r="F185" s="91">
        <f t="shared" si="179"/>
        <v>401</v>
      </c>
      <c r="G185" s="91">
        <f t="shared" si="179"/>
        <v>534</v>
      </c>
      <c r="H185" s="91">
        <f t="shared" si="179"/>
        <v>668</v>
      </c>
      <c r="I185" s="91">
        <f t="shared" si="179"/>
        <v>802</v>
      </c>
      <c r="J185" s="91">
        <f t="shared" si="179"/>
        <v>935</v>
      </c>
      <c r="K185" s="91">
        <f t="shared" si="179"/>
        <v>1069</v>
      </c>
      <c r="L185" s="91">
        <f t="shared" si="179"/>
        <v>1202</v>
      </c>
      <c r="M185" s="91">
        <f t="shared" si="179"/>
        <v>1336</v>
      </c>
      <c r="N185" s="91">
        <f t="shared" si="179"/>
        <v>1470</v>
      </c>
      <c r="O185" s="91">
        <f t="shared" si="179"/>
        <v>1603</v>
      </c>
      <c r="P185" s="91">
        <f t="shared" si="179"/>
        <v>1737</v>
      </c>
      <c r="Q185" s="91">
        <f t="shared" si="179"/>
        <v>1870</v>
      </c>
      <c r="R185" s="91">
        <f t="shared" si="179"/>
        <v>2004</v>
      </c>
      <c r="S185" s="91">
        <f t="shared" si="179"/>
        <v>2138</v>
      </c>
      <c r="T185" s="91">
        <f t="shared" si="179"/>
        <v>2271</v>
      </c>
      <c r="U185" s="91">
        <f t="shared" si="179"/>
        <v>2405</v>
      </c>
      <c r="V185" s="91">
        <f t="shared" si="179"/>
        <v>2538</v>
      </c>
      <c r="W185" s="91">
        <f t="shared" si="179"/>
        <v>2672</v>
      </c>
      <c r="X185" s="91">
        <f t="shared" si="179"/>
        <v>2806</v>
      </c>
      <c r="Y185" s="91">
        <f t="shared" si="179"/>
        <v>2939</v>
      </c>
      <c r="Z185" s="91">
        <f t="shared" si="179"/>
        <v>3073</v>
      </c>
      <c r="AA185" s="91">
        <f t="shared" si="179"/>
        <v>3206</v>
      </c>
      <c r="AB185" s="91">
        <f t="shared" si="179"/>
        <v>3340</v>
      </c>
      <c r="AC185" s="91">
        <f t="shared" si="179"/>
        <v>3474</v>
      </c>
      <c r="AD185" s="91">
        <f t="shared" si="179"/>
        <v>3607</v>
      </c>
      <c r="AE185" s="91">
        <f t="shared" si="179"/>
        <v>3741</v>
      </c>
      <c r="AF185" s="91">
        <f t="shared" si="179"/>
        <v>3874</v>
      </c>
      <c r="AG185" s="92">
        <f t="shared" si="179"/>
        <v>4008</v>
      </c>
    </row>
    <row r="186" spans="1:33" s="6" customFormat="1" ht="16.05" customHeight="1">
      <c r="A186" s="1"/>
      <c r="B186" s="126">
        <v>45800</v>
      </c>
      <c r="C186" s="93" t="s">
        <v>183</v>
      </c>
      <c r="D186" s="94">
        <f t="shared" ref="D186:AG186" si="180">ROUND($B$186*D$5/30*$C$2*$D$2,0)+ROUND($B$186*D$5/30*$C$3*$D$2,0)</f>
        <v>38</v>
      </c>
      <c r="E186" s="94">
        <f t="shared" si="180"/>
        <v>76</v>
      </c>
      <c r="F186" s="94">
        <f t="shared" si="180"/>
        <v>114</v>
      </c>
      <c r="G186" s="94">
        <f t="shared" si="180"/>
        <v>152</v>
      </c>
      <c r="H186" s="94">
        <f t="shared" si="180"/>
        <v>191</v>
      </c>
      <c r="I186" s="94">
        <f t="shared" si="180"/>
        <v>229</v>
      </c>
      <c r="J186" s="94">
        <f t="shared" si="180"/>
        <v>267</v>
      </c>
      <c r="K186" s="94">
        <f t="shared" si="180"/>
        <v>305</v>
      </c>
      <c r="L186" s="94">
        <f t="shared" si="180"/>
        <v>343</v>
      </c>
      <c r="M186" s="94">
        <f t="shared" si="180"/>
        <v>382</v>
      </c>
      <c r="N186" s="94">
        <f t="shared" si="180"/>
        <v>420</v>
      </c>
      <c r="O186" s="94">
        <f t="shared" si="180"/>
        <v>458</v>
      </c>
      <c r="P186" s="94">
        <f t="shared" si="180"/>
        <v>496</v>
      </c>
      <c r="Q186" s="94">
        <f t="shared" si="180"/>
        <v>535</v>
      </c>
      <c r="R186" s="94">
        <f t="shared" si="180"/>
        <v>573</v>
      </c>
      <c r="S186" s="94">
        <f t="shared" si="180"/>
        <v>611</v>
      </c>
      <c r="T186" s="94">
        <f t="shared" si="180"/>
        <v>649</v>
      </c>
      <c r="U186" s="94">
        <f t="shared" si="180"/>
        <v>687</v>
      </c>
      <c r="V186" s="94">
        <f t="shared" si="180"/>
        <v>725</v>
      </c>
      <c r="W186" s="94">
        <f t="shared" si="180"/>
        <v>763</v>
      </c>
      <c r="X186" s="94">
        <f t="shared" si="180"/>
        <v>801</v>
      </c>
      <c r="Y186" s="94">
        <f t="shared" si="180"/>
        <v>839</v>
      </c>
      <c r="Z186" s="94">
        <f t="shared" si="180"/>
        <v>878</v>
      </c>
      <c r="AA186" s="94">
        <f t="shared" si="180"/>
        <v>916</v>
      </c>
      <c r="AB186" s="94">
        <f t="shared" si="180"/>
        <v>954</v>
      </c>
      <c r="AC186" s="94">
        <f t="shared" si="180"/>
        <v>992</v>
      </c>
      <c r="AD186" s="94">
        <f t="shared" si="180"/>
        <v>1030</v>
      </c>
      <c r="AE186" s="94">
        <f t="shared" si="180"/>
        <v>1068</v>
      </c>
      <c r="AF186" s="94">
        <f t="shared" si="180"/>
        <v>1107</v>
      </c>
      <c r="AG186" s="95">
        <f t="shared" si="180"/>
        <v>1145</v>
      </c>
    </row>
    <row r="187" spans="1:33" ht="16.05" customHeight="1">
      <c r="B187" s="127"/>
      <c r="C187" s="71" t="s">
        <v>184</v>
      </c>
      <c r="D187" s="72">
        <f t="shared" ref="D187:AG187" si="181">ROUND($B$186*D$5/30*$C$2*$E$2,0)+ROUND($B$186*D$5/30*$C$3*$E$2,0)</f>
        <v>134</v>
      </c>
      <c r="E187" s="72">
        <f t="shared" si="181"/>
        <v>267</v>
      </c>
      <c r="F187" s="72">
        <f t="shared" si="181"/>
        <v>401</v>
      </c>
      <c r="G187" s="72">
        <f t="shared" si="181"/>
        <v>535</v>
      </c>
      <c r="H187" s="72">
        <f t="shared" si="181"/>
        <v>667</v>
      </c>
      <c r="I187" s="72">
        <f t="shared" si="181"/>
        <v>801</v>
      </c>
      <c r="J187" s="72">
        <f t="shared" si="181"/>
        <v>935</v>
      </c>
      <c r="K187" s="72">
        <f t="shared" si="181"/>
        <v>1068</v>
      </c>
      <c r="L187" s="72">
        <f t="shared" si="181"/>
        <v>1202</v>
      </c>
      <c r="M187" s="72">
        <f t="shared" si="181"/>
        <v>1336</v>
      </c>
      <c r="N187" s="72">
        <f t="shared" si="181"/>
        <v>1470</v>
      </c>
      <c r="O187" s="72">
        <f t="shared" si="181"/>
        <v>1603</v>
      </c>
      <c r="P187" s="72">
        <f t="shared" si="181"/>
        <v>1737</v>
      </c>
      <c r="Q187" s="72">
        <f t="shared" si="181"/>
        <v>1871</v>
      </c>
      <c r="R187" s="72">
        <f t="shared" si="181"/>
        <v>2003</v>
      </c>
      <c r="S187" s="72">
        <f t="shared" si="181"/>
        <v>2137</v>
      </c>
      <c r="T187" s="72">
        <f t="shared" si="181"/>
        <v>2271</v>
      </c>
      <c r="U187" s="72">
        <f t="shared" si="181"/>
        <v>2404</v>
      </c>
      <c r="V187" s="72">
        <f t="shared" si="181"/>
        <v>2538</v>
      </c>
      <c r="W187" s="72">
        <f t="shared" si="181"/>
        <v>2672</v>
      </c>
      <c r="X187" s="72">
        <f t="shared" si="181"/>
        <v>2805</v>
      </c>
      <c r="Y187" s="72">
        <f t="shared" si="181"/>
        <v>2939</v>
      </c>
      <c r="Z187" s="72">
        <f t="shared" si="181"/>
        <v>3073</v>
      </c>
      <c r="AA187" s="72">
        <f t="shared" si="181"/>
        <v>3206</v>
      </c>
      <c r="AB187" s="72">
        <f t="shared" si="181"/>
        <v>3339</v>
      </c>
      <c r="AC187" s="72">
        <f t="shared" si="181"/>
        <v>3473</v>
      </c>
      <c r="AD187" s="72">
        <f t="shared" si="181"/>
        <v>3607</v>
      </c>
      <c r="AE187" s="72">
        <f t="shared" si="181"/>
        <v>3740</v>
      </c>
      <c r="AF187" s="72">
        <f t="shared" si="181"/>
        <v>3874</v>
      </c>
      <c r="AG187" s="88">
        <f t="shared" si="181"/>
        <v>4008</v>
      </c>
    </row>
    <row r="188" spans="1:33" s="7" customFormat="1" ht="16.05" customHeight="1">
      <c r="A188" s="1"/>
      <c r="B188" s="124">
        <v>69800</v>
      </c>
      <c r="C188" s="74" t="s">
        <v>185</v>
      </c>
      <c r="D188" s="72">
        <f t="shared" ref="D188:AG188" si="182">ROUND($B$188*D$5/30*$C$4,0)</f>
        <v>3</v>
      </c>
      <c r="E188" s="72">
        <f t="shared" si="182"/>
        <v>6</v>
      </c>
      <c r="F188" s="72">
        <f t="shared" si="182"/>
        <v>9</v>
      </c>
      <c r="G188" s="72">
        <f t="shared" si="182"/>
        <v>12</v>
      </c>
      <c r="H188" s="72">
        <f t="shared" si="182"/>
        <v>15</v>
      </c>
      <c r="I188" s="72">
        <f t="shared" si="182"/>
        <v>18</v>
      </c>
      <c r="J188" s="72">
        <f t="shared" si="182"/>
        <v>21</v>
      </c>
      <c r="K188" s="72">
        <f t="shared" si="182"/>
        <v>24</v>
      </c>
      <c r="L188" s="72">
        <f t="shared" si="182"/>
        <v>27</v>
      </c>
      <c r="M188" s="72">
        <f t="shared" si="182"/>
        <v>30</v>
      </c>
      <c r="N188" s="72">
        <f t="shared" si="182"/>
        <v>33</v>
      </c>
      <c r="O188" s="72">
        <f t="shared" si="182"/>
        <v>36</v>
      </c>
      <c r="P188" s="72">
        <f t="shared" si="182"/>
        <v>39</v>
      </c>
      <c r="Q188" s="72">
        <f t="shared" si="182"/>
        <v>42</v>
      </c>
      <c r="R188" s="72">
        <f t="shared" si="182"/>
        <v>45</v>
      </c>
      <c r="S188" s="72">
        <f t="shared" si="182"/>
        <v>48</v>
      </c>
      <c r="T188" s="72">
        <f t="shared" si="182"/>
        <v>51</v>
      </c>
      <c r="U188" s="72">
        <f t="shared" si="182"/>
        <v>54</v>
      </c>
      <c r="V188" s="72">
        <f t="shared" si="182"/>
        <v>57</v>
      </c>
      <c r="W188" s="72">
        <f t="shared" si="182"/>
        <v>60</v>
      </c>
      <c r="X188" s="72">
        <f t="shared" si="182"/>
        <v>64</v>
      </c>
      <c r="Y188" s="72">
        <f t="shared" si="182"/>
        <v>67</v>
      </c>
      <c r="Z188" s="72">
        <f t="shared" si="182"/>
        <v>70</v>
      </c>
      <c r="AA188" s="72">
        <f t="shared" si="182"/>
        <v>73</v>
      </c>
      <c r="AB188" s="72">
        <f t="shared" si="182"/>
        <v>76</v>
      </c>
      <c r="AC188" s="72">
        <f t="shared" si="182"/>
        <v>79</v>
      </c>
      <c r="AD188" s="72">
        <f t="shared" si="182"/>
        <v>82</v>
      </c>
      <c r="AE188" s="72">
        <f t="shared" si="182"/>
        <v>85</v>
      </c>
      <c r="AF188" s="72">
        <f t="shared" si="182"/>
        <v>88</v>
      </c>
      <c r="AG188" s="88">
        <f t="shared" si="182"/>
        <v>91</v>
      </c>
    </row>
    <row r="189" spans="1:33" s="6" customFormat="1" ht="16.05" customHeight="1">
      <c r="A189" s="1"/>
      <c r="B189" s="124"/>
      <c r="C189" s="75" t="s">
        <v>186</v>
      </c>
      <c r="D189" s="83">
        <f t="shared" ref="D189:AG189" si="183">D187+D188</f>
        <v>137</v>
      </c>
      <c r="E189" s="83">
        <f t="shared" si="183"/>
        <v>273</v>
      </c>
      <c r="F189" s="83">
        <f t="shared" si="183"/>
        <v>410</v>
      </c>
      <c r="G189" s="83">
        <f t="shared" si="183"/>
        <v>547</v>
      </c>
      <c r="H189" s="83">
        <f t="shared" si="183"/>
        <v>682</v>
      </c>
      <c r="I189" s="83">
        <f t="shared" si="183"/>
        <v>819</v>
      </c>
      <c r="J189" s="83">
        <f t="shared" si="183"/>
        <v>956</v>
      </c>
      <c r="K189" s="83">
        <f t="shared" si="183"/>
        <v>1092</v>
      </c>
      <c r="L189" s="83">
        <f t="shared" si="183"/>
        <v>1229</v>
      </c>
      <c r="M189" s="83">
        <f t="shared" si="183"/>
        <v>1366</v>
      </c>
      <c r="N189" s="83">
        <f t="shared" si="183"/>
        <v>1503</v>
      </c>
      <c r="O189" s="83">
        <f t="shared" si="183"/>
        <v>1639</v>
      </c>
      <c r="P189" s="83">
        <f t="shared" si="183"/>
        <v>1776</v>
      </c>
      <c r="Q189" s="83">
        <f t="shared" si="183"/>
        <v>1913</v>
      </c>
      <c r="R189" s="83">
        <f t="shared" si="183"/>
        <v>2048</v>
      </c>
      <c r="S189" s="83">
        <f t="shared" si="183"/>
        <v>2185</v>
      </c>
      <c r="T189" s="83">
        <f t="shared" si="183"/>
        <v>2322</v>
      </c>
      <c r="U189" s="83">
        <f t="shared" si="183"/>
        <v>2458</v>
      </c>
      <c r="V189" s="83">
        <f t="shared" si="183"/>
        <v>2595</v>
      </c>
      <c r="W189" s="83">
        <f t="shared" si="183"/>
        <v>2732</v>
      </c>
      <c r="X189" s="83">
        <f t="shared" si="183"/>
        <v>2869</v>
      </c>
      <c r="Y189" s="83">
        <f t="shared" si="183"/>
        <v>3006</v>
      </c>
      <c r="Z189" s="83">
        <f t="shared" si="183"/>
        <v>3143</v>
      </c>
      <c r="AA189" s="83">
        <f t="shared" si="183"/>
        <v>3279</v>
      </c>
      <c r="AB189" s="83">
        <f t="shared" si="183"/>
        <v>3415</v>
      </c>
      <c r="AC189" s="83">
        <f t="shared" si="183"/>
        <v>3552</v>
      </c>
      <c r="AD189" s="83">
        <f t="shared" si="183"/>
        <v>3689</v>
      </c>
      <c r="AE189" s="83">
        <f t="shared" si="183"/>
        <v>3825</v>
      </c>
      <c r="AF189" s="83">
        <f t="shared" si="183"/>
        <v>3962</v>
      </c>
      <c r="AG189" s="89">
        <f t="shared" si="183"/>
        <v>4099</v>
      </c>
    </row>
    <row r="190" spans="1:33" s="6" customFormat="1" ht="16.05" customHeight="1" thickBot="1">
      <c r="A190" s="1"/>
      <c r="B190" s="125"/>
      <c r="C190" s="90" t="s">
        <v>187</v>
      </c>
      <c r="D190" s="91">
        <f t="shared" ref="D190:AG190" si="184">ROUND($B$188*D$5/30*6/100,0)</f>
        <v>140</v>
      </c>
      <c r="E190" s="91">
        <f t="shared" si="184"/>
        <v>279</v>
      </c>
      <c r="F190" s="91">
        <f t="shared" si="184"/>
        <v>419</v>
      </c>
      <c r="G190" s="91">
        <f t="shared" si="184"/>
        <v>558</v>
      </c>
      <c r="H190" s="91">
        <f t="shared" si="184"/>
        <v>698</v>
      </c>
      <c r="I190" s="91">
        <f t="shared" si="184"/>
        <v>838</v>
      </c>
      <c r="J190" s="91">
        <f t="shared" si="184"/>
        <v>977</v>
      </c>
      <c r="K190" s="91">
        <f t="shared" si="184"/>
        <v>1117</v>
      </c>
      <c r="L190" s="91">
        <f t="shared" si="184"/>
        <v>1256</v>
      </c>
      <c r="M190" s="91">
        <f t="shared" si="184"/>
        <v>1396</v>
      </c>
      <c r="N190" s="91">
        <f t="shared" si="184"/>
        <v>1536</v>
      </c>
      <c r="O190" s="91">
        <f t="shared" si="184"/>
        <v>1675</v>
      </c>
      <c r="P190" s="91">
        <f t="shared" si="184"/>
        <v>1815</v>
      </c>
      <c r="Q190" s="91">
        <f t="shared" si="184"/>
        <v>1954</v>
      </c>
      <c r="R190" s="91">
        <f t="shared" si="184"/>
        <v>2094</v>
      </c>
      <c r="S190" s="91">
        <f t="shared" si="184"/>
        <v>2234</v>
      </c>
      <c r="T190" s="91">
        <f t="shared" si="184"/>
        <v>2373</v>
      </c>
      <c r="U190" s="91">
        <f t="shared" si="184"/>
        <v>2513</v>
      </c>
      <c r="V190" s="91">
        <f t="shared" si="184"/>
        <v>2652</v>
      </c>
      <c r="W190" s="91">
        <f t="shared" si="184"/>
        <v>2792</v>
      </c>
      <c r="X190" s="91">
        <f t="shared" si="184"/>
        <v>2932</v>
      </c>
      <c r="Y190" s="91">
        <f t="shared" si="184"/>
        <v>3071</v>
      </c>
      <c r="Z190" s="91">
        <f t="shared" si="184"/>
        <v>3211</v>
      </c>
      <c r="AA190" s="91">
        <f t="shared" si="184"/>
        <v>3350</v>
      </c>
      <c r="AB190" s="91">
        <f t="shared" si="184"/>
        <v>3490</v>
      </c>
      <c r="AC190" s="91">
        <f t="shared" si="184"/>
        <v>3630</v>
      </c>
      <c r="AD190" s="91">
        <f t="shared" si="184"/>
        <v>3769</v>
      </c>
      <c r="AE190" s="91">
        <f t="shared" si="184"/>
        <v>3909</v>
      </c>
      <c r="AF190" s="91">
        <f t="shared" si="184"/>
        <v>4048</v>
      </c>
      <c r="AG190" s="92">
        <f t="shared" si="184"/>
        <v>4188</v>
      </c>
    </row>
    <row r="191" spans="1:33" s="6" customFormat="1" ht="16.05" customHeight="1">
      <c r="A191" s="1"/>
      <c r="B191" s="126">
        <v>45800</v>
      </c>
      <c r="C191" s="93" t="s">
        <v>183</v>
      </c>
      <c r="D191" s="94">
        <f t="shared" ref="D191:AG191" si="185">ROUND($B$191*D$5/30*$C$2*$D$2,0)+ROUND($B$191*D$5/30*$C$3*$D$2,0)</f>
        <v>38</v>
      </c>
      <c r="E191" s="94">
        <f t="shared" si="185"/>
        <v>76</v>
      </c>
      <c r="F191" s="94">
        <f t="shared" si="185"/>
        <v>114</v>
      </c>
      <c r="G191" s="94">
        <f t="shared" si="185"/>
        <v>152</v>
      </c>
      <c r="H191" s="94">
        <f t="shared" si="185"/>
        <v>191</v>
      </c>
      <c r="I191" s="94">
        <f t="shared" si="185"/>
        <v>229</v>
      </c>
      <c r="J191" s="94">
        <f t="shared" si="185"/>
        <v>267</v>
      </c>
      <c r="K191" s="94">
        <f t="shared" si="185"/>
        <v>305</v>
      </c>
      <c r="L191" s="94">
        <f t="shared" si="185"/>
        <v>343</v>
      </c>
      <c r="M191" s="94">
        <f t="shared" si="185"/>
        <v>382</v>
      </c>
      <c r="N191" s="94">
        <f t="shared" si="185"/>
        <v>420</v>
      </c>
      <c r="O191" s="94">
        <f t="shared" si="185"/>
        <v>458</v>
      </c>
      <c r="P191" s="94">
        <f t="shared" si="185"/>
        <v>496</v>
      </c>
      <c r="Q191" s="94">
        <f t="shared" si="185"/>
        <v>535</v>
      </c>
      <c r="R191" s="94">
        <f t="shared" si="185"/>
        <v>573</v>
      </c>
      <c r="S191" s="94">
        <f t="shared" si="185"/>
        <v>611</v>
      </c>
      <c r="T191" s="94">
        <f t="shared" si="185"/>
        <v>649</v>
      </c>
      <c r="U191" s="94">
        <f t="shared" si="185"/>
        <v>687</v>
      </c>
      <c r="V191" s="94">
        <f t="shared" si="185"/>
        <v>725</v>
      </c>
      <c r="W191" s="94">
        <f t="shared" si="185"/>
        <v>763</v>
      </c>
      <c r="X191" s="94">
        <f t="shared" si="185"/>
        <v>801</v>
      </c>
      <c r="Y191" s="94">
        <f t="shared" si="185"/>
        <v>839</v>
      </c>
      <c r="Z191" s="94">
        <f t="shared" si="185"/>
        <v>878</v>
      </c>
      <c r="AA191" s="94">
        <f t="shared" si="185"/>
        <v>916</v>
      </c>
      <c r="AB191" s="94">
        <f t="shared" si="185"/>
        <v>954</v>
      </c>
      <c r="AC191" s="94">
        <f t="shared" si="185"/>
        <v>992</v>
      </c>
      <c r="AD191" s="94">
        <f t="shared" si="185"/>
        <v>1030</v>
      </c>
      <c r="AE191" s="94">
        <f t="shared" si="185"/>
        <v>1068</v>
      </c>
      <c r="AF191" s="94">
        <f t="shared" si="185"/>
        <v>1107</v>
      </c>
      <c r="AG191" s="95">
        <f t="shared" si="185"/>
        <v>1145</v>
      </c>
    </row>
    <row r="192" spans="1:33" ht="16.05" customHeight="1">
      <c r="B192" s="127"/>
      <c r="C192" s="71" t="s">
        <v>184</v>
      </c>
      <c r="D192" s="72">
        <f t="shared" ref="D192:AG192" si="186">ROUND($B$191*D$5/30*$C$2*$E$2,0)+ROUND($B$191*D$5/30*$C$3*$E$2,0)</f>
        <v>134</v>
      </c>
      <c r="E192" s="72">
        <f t="shared" si="186"/>
        <v>267</v>
      </c>
      <c r="F192" s="72">
        <f t="shared" si="186"/>
        <v>401</v>
      </c>
      <c r="G192" s="72">
        <f t="shared" si="186"/>
        <v>535</v>
      </c>
      <c r="H192" s="72">
        <f t="shared" si="186"/>
        <v>667</v>
      </c>
      <c r="I192" s="72">
        <f t="shared" si="186"/>
        <v>801</v>
      </c>
      <c r="J192" s="72">
        <f t="shared" si="186"/>
        <v>935</v>
      </c>
      <c r="K192" s="72">
        <f t="shared" si="186"/>
        <v>1068</v>
      </c>
      <c r="L192" s="72">
        <f t="shared" si="186"/>
        <v>1202</v>
      </c>
      <c r="M192" s="72">
        <f t="shared" si="186"/>
        <v>1336</v>
      </c>
      <c r="N192" s="72">
        <f t="shared" si="186"/>
        <v>1470</v>
      </c>
      <c r="O192" s="72">
        <f t="shared" si="186"/>
        <v>1603</v>
      </c>
      <c r="P192" s="72">
        <f t="shared" si="186"/>
        <v>1737</v>
      </c>
      <c r="Q192" s="72">
        <f t="shared" si="186"/>
        <v>1871</v>
      </c>
      <c r="R192" s="72">
        <f t="shared" si="186"/>
        <v>2003</v>
      </c>
      <c r="S192" s="72">
        <f t="shared" si="186"/>
        <v>2137</v>
      </c>
      <c r="T192" s="72">
        <f t="shared" si="186"/>
        <v>2271</v>
      </c>
      <c r="U192" s="72">
        <f t="shared" si="186"/>
        <v>2404</v>
      </c>
      <c r="V192" s="72">
        <f t="shared" si="186"/>
        <v>2538</v>
      </c>
      <c r="W192" s="72">
        <f t="shared" si="186"/>
        <v>2672</v>
      </c>
      <c r="X192" s="72">
        <f t="shared" si="186"/>
        <v>2805</v>
      </c>
      <c r="Y192" s="72">
        <f t="shared" si="186"/>
        <v>2939</v>
      </c>
      <c r="Z192" s="72">
        <f t="shared" si="186"/>
        <v>3073</v>
      </c>
      <c r="AA192" s="72">
        <f t="shared" si="186"/>
        <v>3206</v>
      </c>
      <c r="AB192" s="72">
        <f t="shared" si="186"/>
        <v>3339</v>
      </c>
      <c r="AC192" s="72">
        <f t="shared" si="186"/>
        <v>3473</v>
      </c>
      <c r="AD192" s="72">
        <f t="shared" si="186"/>
        <v>3607</v>
      </c>
      <c r="AE192" s="72">
        <f t="shared" si="186"/>
        <v>3740</v>
      </c>
      <c r="AF192" s="72">
        <f t="shared" si="186"/>
        <v>3874</v>
      </c>
      <c r="AG192" s="88">
        <f t="shared" si="186"/>
        <v>4008</v>
      </c>
    </row>
    <row r="193" spans="1:33" s="7" customFormat="1" ht="16.05" customHeight="1">
      <c r="A193" s="1"/>
      <c r="B193" s="124">
        <v>72800</v>
      </c>
      <c r="C193" s="74" t="s">
        <v>185</v>
      </c>
      <c r="D193" s="72">
        <f t="shared" ref="D193:AG193" si="187">ROUND($B$193*D$5/30*$C$4,0)</f>
        <v>3</v>
      </c>
      <c r="E193" s="72">
        <f t="shared" si="187"/>
        <v>6</v>
      </c>
      <c r="F193" s="72">
        <f t="shared" si="187"/>
        <v>9</v>
      </c>
      <c r="G193" s="72">
        <f t="shared" si="187"/>
        <v>13</v>
      </c>
      <c r="H193" s="72">
        <f t="shared" si="187"/>
        <v>16</v>
      </c>
      <c r="I193" s="72">
        <f t="shared" si="187"/>
        <v>19</v>
      </c>
      <c r="J193" s="72">
        <f t="shared" si="187"/>
        <v>22</v>
      </c>
      <c r="K193" s="72">
        <f t="shared" si="187"/>
        <v>25</v>
      </c>
      <c r="L193" s="72">
        <f t="shared" si="187"/>
        <v>28</v>
      </c>
      <c r="M193" s="72">
        <f t="shared" si="187"/>
        <v>32</v>
      </c>
      <c r="N193" s="72">
        <f t="shared" si="187"/>
        <v>35</v>
      </c>
      <c r="O193" s="72">
        <f t="shared" si="187"/>
        <v>38</v>
      </c>
      <c r="P193" s="72">
        <f t="shared" si="187"/>
        <v>41</v>
      </c>
      <c r="Q193" s="72">
        <f t="shared" si="187"/>
        <v>44</v>
      </c>
      <c r="R193" s="72">
        <f t="shared" si="187"/>
        <v>47</v>
      </c>
      <c r="S193" s="72">
        <f t="shared" si="187"/>
        <v>50</v>
      </c>
      <c r="T193" s="72">
        <f t="shared" si="187"/>
        <v>54</v>
      </c>
      <c r="U193" s="72">
        <f t="shared" si="187"/>
        <v>57</v>
      </c>
      <c r="V193" s="72">
        <f t="shared" si="187"/>
        <v>60</v>
      </c>
      <c r="W193" s="72">
        <f t="shared" si="187"/>
        <v>63</v>
      </c>
      <c r="X193" s="72">
        <f t="shared" si="187"/>
        <v>66</v>
      </c>
      <c r="Y193" s="72">
        <f t="shared" si="187"/>
        <v>69</v>
      </c>
      <c r="Z193" s="72">
        <f t="shared" si="187"/>
        <v>73</v>
      </c>
      <c r="AA193" s="72">
        <f t="shared" si="187"/>
        <v>76</v>
      </c>
      <c r="AB193" s="72">
        <f t="shared" si="187"/>
        <v>79</v>
      </c>
      <c r="AC193" s="72">
        <f t="shared" si="187"/>
        <v>82</v>
      </c>
      <c r="AD193" s="72">
        <f t="shared" si="187"/>
        <v>85</v>
      </c>
      <c r="AE193" s="72">
        <f t="shared" si="187"/>
        <v>88</v>
      </c>
      <c r="AF193" s="72">
        <f t="shared" si="187"/>
        <v>91</v>
      </c>
      <c r="AG193" s="88">
        <f t="shared" si="187"/>
        <v>95</v>
      </c>
    </row>
    <row r="194" spans="1:33" s="6" customFormat="1" ht="16.05" customHeight="1">
      <c r="A194" s="1"/>
      <c r="B194" s="124"/>
      <c r="C194" s="75" t="s">
        <v>186</v>
      </c>
      <c r="D194" s="83">
        <f t="shared" ref="D194:AG194" si="188">D192+D193</f>
        <v>137</v>
      </c>
      <c r="E194" s="83">
        <f t="shared" si="188"/>
        <v>273</v>
      </c>
      <c r="F194" s="83">
        <f t="shared" si="188"/>
        <v>410</v>
      </c>
      <c r="G194" s="83">
        <f t="shared" si="188"/>
        <v>548</v>
      </c>
      <c r="H194" s="83">
        <f t="shared" si="188"/>
        <v>683</v>
      </c>
      <c r="I194" s="83">
        <f t="shared" si="188"/>
        <v>820</v>
      </c>
      <c r="J194" s="83">
        <f t="shared" si="188"/>
        <v>957</v>
      </c>
      <c r="K194" s="83">
        <f t="shared" si="188"/>
        <v>1093</v>
      </c>
      <c r="L194" s="83">
        <f t="shared" si="188"/>
        <v>1230</v>
      </c>
      <c r="M194" s="83">
        <f t="shared" si="188"/>
        <v>1368</v>
      </c>
      <c r="N194" s="83">
        <f t="shared" si="188"/>
        <v>1505</v>
      </c>
      <c r="O194" s="83">
        <f t="shared" si="188"/>
        <v>1641</v>
      </c>
      <c r="P194" s="83">
        <f t="shared" si="188"/>
        <v>1778</v>
      </c>
      <c r="Q194" s="83">
        <f t="shared" si="188"/>
        <v>1915</v>
      </c>
      <c r="R194" s="83">
        <f t="shared" si="188"/>
        <v>2050</v>
      </c>
      <c r="S194" s="83">
        <f t="shared" si="188"/>
        <v>2187</v>
      </c>
      <c r="T194" s="83">
        <f t="shared" si="188"/>
        <v>2325</v>
      </c>
      <c r="U194" s="83">
        <f t="shared" si="188"/>
        <v>2461</v>
      </c>
      <c r="V194" s="83">
        <f t="shared" si="188"/>
        <v>2598</v>
      </c>
      <c r="W194" s="83">
        <f t="shared" si="188"/>
        <v>2735</v>
      </c>
      <c r="X194" s="83">
        <f t="shared" si="188"/>
        <v>2871</v>
      </c>
      <c r="Y194" s="83">
        <f t="shared" si="188"/>
        <v>3008</v>
      </c>
      <c r="Z194" s="83">
        <f t="shared" si="188"/>
        <v>3146</v>
      </c>
      <c r="AA194" s="83">
        <f t="shared" si="188"/>
        <v>3282</v>
      </c>
      <c r="AB194" s="83">
        <f t="shared" si="188"/>
        <v>3418</v>
      </c>
      <c r="AC194" s="83">
        <f t="shared" si="188"/>
        <v>3555</v>
      </c>
      <c r="AD194" s="83">
        <f t="shared" si="188"/>
        <v>3692</v>
      </c>
      <c r="AE194" s="83">
        <f t="shared" si="188"/>
        <v>3828</v>
      </c>
      <c r="AF194" s="83">
        <f t="shared" si="188"/>
        <v>3965</v>
      </c>
      <c r="AG194" s="89">
        <f t="shared" si="188"/>
        <v>4103</v>
      </c>
    </row>
    <row r="195" spans="1:33" s="6" customFormat="1" ht="16.05" customHeight="1" thickBot="1">
      <c r="A195" s="1"/>
      <c r="B195" s="125"/>
      <c r="C195" s="90" t="s">
        <v>187</v>
      </c>
      <c r="D195" s="91">
        <f t="shared" ref="D195:AG195" si="189">ROUND($B$193*D$5/30*6/100,0)</f>
        <v>146</v>
      </c>
      <c r="E195" s="91">
        <f t="shared" si="189"/>
        <v>291</v>
      </c>
      <c r="F195" s="91">
        <f t="shared" si="189"/>
        <v>437</v>
      </c>
      <c r="G195" s="91">
        <f t="shared" si="189"/>
        <v>582</v>
      </c>
      <c r="H195" s="91">
        <f t="shared" si="189"/>
        <v>728</v>
      </c>
      <c r="I195" s="91">
        <f t="shared" si="189"/>
        <v>874</v>
      </c>
      <c r="J195" s="91">
        <f t="shared" si="189"/>
        <v>1019</v>
      </c>
      <c r="K195" s="91">
        <f t="shared" si="189"/>
        <v>1165</v>
      </c>
      <c r="L195" s="91">
        <f t="shared" si="189"/>
        <v>1310</v>
      </c>
      <c r="M195" s="91">
        <f t="shared" si="189"/>
        <v>1456</v>
      </c>
      <c r="N195" s="91">
        <f t="shared" si="189"/>
        <v>1602</v>
      </c>
      <c r="O195" s="91">
        <f t="shared" si="189"/>
        <v>1747</v>
      </c>
      <c r="P195" s="91">
        <f t="shared" si="189"/>
        <v>1893</v>
      </c>
      <c r="Q195" s="91">
        <f t="shared" si="189"/>
        <v>2038</v>
      </c>
      <c r="R195" s="91">
        <f t="shared" si="189"/>
        <v>2184</v>
      </c>
      <c r="S195" s="91">
        <f t="shared" si="189"/>
        <v>2330</v>
      </c>
      <c r="T195" s="91">
        <f t="shared" si="189"/>
        <v>2475</v>
      </c>
      <c r="U195" s="91">
        <f t="shared" si="189"/>
        <v>2621</v>
      </c>
      <c r="V195" s="91">
        <f t="shared" si="189"/>
        <v>2766</v>
      </c>
      <c r="W195" s="91">
        <f t="shared" si="189"/>
        <v>2912</v>
      </c>
      <c r="X195" s="91">
        <f t="shared" si="189"/>
        <v>3058</v>
      </c>
      <c r="Y195" s="91">
        <f t="shared" si="189"/>
        <v>3203</v>
      </c>
      <c r="Z195" s="91">
        <f t="shared" si="189"/>
        <v>3349</v>
      </c>
      <c r="AA195" s="91">
        <f t="shared" si="189"/>
        <v>3494</v>
      </c>
      <c r="AB195" s="91">
        <f t="shared" si="189"/>
        <v>3640</v>
      </c>
      <c r="AC195" s="91">
        <f t="shared" si="189"/>
        <v>3786</v>
      </c>
      <c r="AD195" s="91">
        <f t="shared" si="189"/>
        <v>3931</v>
      </c>
      <c r="AE195" s="91">
        <f t="shared" si="189"/>
        <v>4077</v>
      </c>
      <c r="AF195" s="91">
        <f t="shared" si="189"/>
        <v>4222</v>
      </c>
      <c r="AG195" s="92">
        <f t="shared" si="189"/>
        <v>4368</v>
      </c>
    </row>
    <row r="196" spans="1:33" ht="16.05" customHeight="1"/>
    <row r="197" spans="1:33" ht="16.05" customHeight="1" thickBot="1"/>
    <row r="198" spans="1:33" ht="16.05" customHeight="1">
      <c r="B198" s="96" t="s">
        <v>181</v>
      </c>
      <c r="C198" s="97" t="s">
        <v>182</v>
      </c>
      <c r="D198" s="98">
        <v>1</v>
      </c>
      <c r="E198" s="98">
        <v>2</v>
      </c>
      <c r="F198" s="98">
        <v>3</v>
      </c>
      <c r="G198" s="98">
        <v>4</v>
      </c>
      <c r="H198" s="98">
        <v>5</v>
      </c>
      <c r="I198" s="98">
        <v>6</v>
      </c>
      <c r="J198" s="98">
        <v>7</v>
      </c>
      <c r="K198" s="98">
        <v>8</v>
      </c>
      <c r="L198" s="98">
        <v>9</v>
      </c>
      <c r="M198" s="98">
        <v>10</v>
      </c>
      <c r="N198" s="98">
        <v>11</v>
      </c>
      <c r="O198" s="98">
        <v>12</v>
      </c>
      <c r="P198" s="98">
        <v>13</v>
      </c>
      <c r="Q198" s="98">
        <v>14</v>
      </c>
      <c r="R198" s="98">
        <v>15</v>
      </c>
      <c r="S198" s="98">
        <v>16</v>
      </c>
      <c r="T198" s="98">
        <v>17</v>
      </c>
      <c r="U198" s="98">
        <v>18</v>
      </c>
      <c r="V198" s="98">
        <v>19</v>
      </c>
      <c r="W198" s="98">
        <v>20</v>
      </c>
      <c r="X198" s="98">
        <v>21</v>
      </c>
      <c r="Y198" s="98">
        <v>22</v>
      </c>
      <c r="Z198" s="98">
        <v>23</v>
      </c>
      <c r="AA198" s="98">
        <v>24</v>
      </c>
      <c r="AB198" s="98">
        <v>25</v>
      </c>
      <c r="AC198" s="98">
        <v>26</v>
      </c>
      <c r="AD198" s="98">
        <v>27</v>
      </c>
      <c r="AE198" s="98">
        <v>28</v>
      </c>
      <c r="AF198" s="98">
        <v>29</v>
      </c>
      <c r="AG198" s="99">
        <v>30</v>
      </c>
    </row>
    <row r="199" spans="1:33" ht="16.05" customHeight="1">
      <c r="A199" s="6">
        <f>1</f>
        <v>1</v>
      </c>
      <c r="B199" s="117">
        <v>11100</v>
      </c>
      <c r="C199" s="100" t="s">
        <v>183</v>
      </c>
      <c r="D199" s="101">
        <v>10</v>
      </c>
      <c r="E199" s="101">
        <v>18</v>
      </c>
      <c r="F199" s="101">
        <v>28</v>
      </c>
      <c r="G199" s="101">
        <v>37</v>
      </c>
      <c r="H199" s="101">
        <v>47</v>
      </c>
      <c r="I199" s="101">
        <v>55</v>
      </c>
      <c r="J199" s="101">
        <v>65</v>
      </c>
      <c r="K199" s="101">
        <v>74</v>
      </c>
      <c r="L199" s="101">
        <v>84</v>
      </c>
      <c r="M199" s="101">
        <v>92</v>
      </c>
      <c r="N199" s="101">
        <v>102</v>
      </c>
      <c r="O199" s="101">
        <v>111</v>
      </c>
      <c r="P199" s="101">
        <v>121</v>
      </c>
      <c r="Q199" s="101">
        <v>129</v>
      </c>
      <c r="R199" s="101">
        <v>139</v>
      </c>
      <c r="S199" s="101">
        <v>148</v>
      </c>
      <c r="T199" s="101">
        <v>158</v>
      </c>
      <c r="U199" s="101">
        <v>166</v>
      </c>
      <c r="V199" s="101">
        <v>176</v>
      </c>
      <c r="W199" s="101">
        <v>185</v>
      </c>
      <c r="X199" s="101">
        <v>195</v>
      </c>
      <c r="Y199" s="101">
        <v>203</v>
      </c>
      <c r="Z199" s="101">
        <v>213</v>
      </c>
      <c r="AA199" s="101">
        <v>222</v>
      </c>
      <c r="AB199" s="101">
        <v>232</v>
      </c>
      <c r="AC199" s="101">
        <v>240</v>
      </c>
      <c r="AD199" s="101">
        <v>250</v>
      </c>
      <c r="AE199" s="101">
        <v>259</v>
      </c>
      <c r="AF199" s="101">
        <v>268</v>
      </c>
      <c r="AG199" s="102">
        <v>277</v>
      </c>
    </row>
    <row r="200" spans="1:33" ht="16.05" customHeight="1">
      <c r="A200" s="8">
        <f>1+B199</f>
        <v>11101</v>
      </c>
      <c r="B200" s="117">
        <v>12540</v>
      </c>
      <c r="C200" s="100" t="s">
        <v>183</v>
      </c>
      <c r="D200" s="101">
        <v>11</v>
      </c>
      <c r="E200" s="101">
        <v>21</v>
      </c>
      <c r="F200" s="101">
        <v>32</v>
      </c>
      <c r="G200" s="101">
        <v>41</v>
      </c>
      <c r="H200" s="101">
        <v>52</v>
      </c>
      <c r="I200" s="101">
        <v>63</v>
      </c>
      <c r="J200" s="101">
        <v>73</v>
      </c>
      <c r="K200" s="101">
        <v>84</v>
      </c>
      <c r="L200" s="101">
        <v>95</v>
      </c>
      <c r="M200" s="101">
        <v>104</v>
      </c>
      <c r="N200" s="101">
        <v>115</v>
      </c>
      <c r="O200" s="101">
        <v>125</v>
      </c>
      <c r="P200" s="101">
        <v>136</v>
      </c>
      <c r="Q200" s="101">
        <v>147</v>
      </c>
      <c r="R200" s="101">
        <v>157</v>
      </c>
      <c r="S200" s="101">
        <v>167</v>
      </c>
      <c r="T200" s="101">
        <v>177</v>
      </c>
      <c r="U200" s="101">
        <v>188</v>
      </c>
      <c r="V200" s="101">
        <v>199</v>
      </c>
      <c r="W200" s="101">
        <v>209</v>
      </c>
      <c r="X200" s="101">
        <v>220</v>
      </c>
      <c r="Y200" s="101">
        <v>230</v>
      </c>
      <c r="Z200" s="101">
        <v>240</v>
      </c>
      <c r="AA200" s="101">
        <v>251</v>
      </c>
      <c r="AB200" s="101">
        <v>261</v>
      </c>
      <c r="AC200" s="101">
        <v>272</v>
      </c>
      <c r="AD200" s="101">
        <v>283</v>
      </c>
      <c r="AE200" s="101">
        <v>292</v>
      </c>
      <c r="AF200" s="101">
        <v>303</v>
      </c>
      <c r="AG200" s="102">
        <v>313</v>
      </c>
    </row>
    <row r="201" spans="1:33" ht="16.05" customHeight="1">
      <c r="A201" s="8">
        <f t="shared" ref="A201:A226" si="190">1+B200</f>
        <v>12541</v>
      </c>
      <c r="B201" s="117">
        <v>13500</v>
      </c>
      <c r="C201" s="100" t="s">
        <v>183</v>
      </c>
      <c r="D201" s="101">
        <v>11</v>
      </c>
      <c r="E201" s="101">
        <v>23</v>
      </c>
      <c r="F201" s="101">
        <v>34</v>
      </c>
      <c r="G201" s="101">
        <v>45</v>
      </c>
      <c r="H201" s="101">
        <v>57</v>
      </c>
      <c r="I201" s="101">
        <v>67</v>
      </c>
      <c r="J201" s="101">
        <v>78</v>
      </c>
      <c r="K201" s="101">
        <v>90</v>
      </c>
      <c r="L201" s="101">
        <v>101</v>
      </c>
      <c r="M201" s="101">
        <v>113</v>
      </c>
      <c r="N201" s="101">
        <v>124</v>
      </c>
      <c r="O201" s="101">
        <v>135</v>
      </c>
      <c r="P201" s="101">
        <v>147</v>
      </c>
      <c r="Q201" s="101">
        <v>158</v>
      </c>
      <c r="R201" s="101">
        <v>169</v>
      </c>
      <c r="S201" s="101">
        <v>180</v>
      </c>
      <c r="T201" s="101">
        <v>191</v>
      </c>
      <c r="U201" s="101">
        <v>202</v>
      </c>
      <c r="V201" s="101">
        <v>214</v>
      </c>
      <c r="W201" s="101">
        <v>225</v>
      </c>
      <c r="X201" s="101">
        <v>236</v>
      </c>
      <c r="Y201" s="101">
        <v>248</v>
      </c>
      <c r="Z201" s="101">
        <v>259</v>
      </c>
      <c r="AA201" s="101">
        <v>270</v>
      </c>
      <c r="AB201" s="101">
        <v>282</v>
      </c>
      <c r="AC201" s="101">
        <v>292</v>
      </c>
      <c r="AD201" s="101">
        <v>303</v>
      </c>
      <c r="AE201" s="101">
        <v>315</v>
      </c>
      <c r="AF201" s="101">
        <v>326</v>
      </c>
      <c r="AG201" s="102">
        <v>338</v>
      </c>
    </row>
    <row r="202" spans="1:33" ht="16.05" customHeight="1">
      <c r="A202" s="8">
        <f t="shared" si="190"/>
        <v>13501</v>
      </c>
      <c r="B202" s="117">
        <v>15840</v>
      </c>
      <c r="C202" s="100" t="s">
        <v>183</v>
      </c>
      <c r="D202" s="101">
        <v>13</v>
      </c>
      <c r="E202" s="101">
        <v>26</v>
      </c>
      <c r="F202" s="101">
        <v>39</v>
      </c>
      <c r="G202" s="101">
        <v>53</v>
      </c>
      <c r="H202" s="101">
        <v>66</v>
      </c>
      <c r="I202" s="101">
        <v>79</v>
      </c>
      <c r="J202" s="101">
        <v>92</v>
      </c>
      <c r="K202" s="101">
        <v>105</v>
      </c>
      <c r="L202" s="101">
        <v>119</v>
      </c>
      <c r="M202" s="101">
        <v>132</v>
      </c>
      <c r="N202" s="101">
        <v>146</v>
      </c>
      <c r="O202" s="101">
        <v>159</v>
      </c>
      <c r="P202" s="101">
        <v>172</v>
      </c>
      <c r="Q202" s="101">
        <v>185</v>
      </c>
      <c r="R202" s="101">
        <v>198</v>
      </c>
      <c r="S202" s="101">
        <v>211</v>
      </c>
      <c r="T202" s="101">
        <v>224</v>
      </c>
      <c r="U202" s="101">
        <v>238</v>
      </c>
      <c r="V202" s="101">
        <v>251</v>
      </c>
      <c r="W202" s="101">
        <v>264</v>
      </c>
      <c r="X202" s="101">
        <v>277</v>
      </c>
      <c r="Y202" s="101">
        <v>290</v>
      </c>
      <c r="Z202" s="101">
        <v>303</v>
      </c>
      <c r="AA202" s="101">
        <v>316</v>
      </c>
      <c r="AB202" s="101">
        <v>330</v>
      </c>
      <c r="AC202" s="101">
        <v>343</v>
      </c>
      <c r="AD202" s="101">
        <v>357</v>
      </c>
      <c r="AE202" s="101">
        <v>370</v>
      </c>
      <c r="AF202" s="101">
        <v>383</v>
      </c>
      <c r="AG202" s="102">
        <v>396</v>
      </c>
    </row>
    <row r="203" spans="1:33" ht="16.05" customHeight="1">
      <c r="A203" s="8">
        <f t="shared" si="190"/>
        <v>15841</v>
      </c>
      <c r="B203" s="117">
        <v>16500</v>
      </c>
      <c r="C203" s="100" t="s">
        <v>183</v>
      </c>
      <c r="D203" s="101">
        <v>14</v>
      </c>
      <c r="E203" s="101">
        <v>27</v>
      </c>
      <c r="F203" s="101">
        <v>41</v>
      </c>
      <c r="G203" s="101">
        <v>55</v>
      </c>
      <c r="H203" s="101">
        <v>69</v>
      </c>
      <c r="I203" s="101">
        <v>83</v>
      </c>
      <c r="J203" s="101">
        <v>97</v>
      </c>
      <c r="K203" s="101">
        <v>110</v>
      </c>
      <c r="L203" s="101">
        <v>124</v>
      </c>
      <c r="M203" s="101">
        <v>138</v>
      </c>
      <c r="N203" s="101">
        <v>151</v>
      </c>
      <c r="O203" s="101">
        <v>165</v>
      </c>
      <c r="P203" s="101">
        <v>178</v>
      </c>
      <c r="Q203" s="101">
        <v>192</v>
      </c>
      <c r="R203" s="101">
        <v>207</v>
      </c>
      <c r="S203" s="101">
        <v>220</v>
      </c>
      <c r="T203" s="101">
        <v>234</v>
      </c>
      <c r="U203" s="101">
        <v>248</v>
      </c>
      <c r="V203" s="101">
        <v>261</v>
      </c>
      <c r="W203" s="101">
        <v>275</v>
      </c>
      <c r="X203" s="101">
        <v>289</v>
      </c>
      <c r="Y203" s="101">
        <v>302</v>
      </c>
      <c r="Z203" s="101">
        <v>316</v>
      </c>
      <c r="AA203" s="101">
        <v>330</v>
      </c>
      <c r="AB203" s="101">
        <v>344</v>
      </c>
      <c r="AC203" s="101">
        <v>358</v>
      </c>
      <c r="AD203" s="101">
        <v>372</v>
      </c>
      <c r="AE203" s="101">
        <v>385</v>
      </c>
      <c r="AF203" s="101">
        <v>399</v>
      </c>
      <c r="AG203" s="102">
        <v>413</v>
      </c>
    </row>
    <row r="204" spans="1:33" ht="16.05" customHeight="1">
      <c r="A204" s="8">
        <f t="shared" si="190"/>
        <v>16501</v>
      </c>
      <c r="B204" s="117">
        <v>17280</v>
      </c>
      <c r="C204" s="100" t="s">
        <v>183</v>
      </c>
      <c r="D204" s="101">
        <v>14</v>
      </c>
      <c r="E204" s="101">
        <v>28</v>
      </c>
      <c r="F204" s="101">
        <v>43</v>
      </c>
      <c r="G204" s="101">
        <v>58</v>
      </c>
      <c r="H204" s="101">
        <v>72</v>
      </c>
      <c r="I204" s="101">
        <v>86</v>
      </c>
      <c r="J204" s="101">
        <v>101</v>
      </c>
      <c r="K204" s="101">
        <v>115</v>
      </c>
      <c r="L204" s="101">
        <v>129</v>
      </c>
      <c r="M204" s="101">
        <v>144</v>
      </c>
      <c r="N204" s="101">
        <v>159</v>
      </c>
      <c r="O204" s="101">
        <v>173</v>
      </c>
      <c r="P204" s="101">
        <v>187</v>
      </c>
      <c r="Q204" s="101">
        <v>201</v>
      </c>
      <c r="R204" s="101">
        <v>216</v>
      </c>
      <c r="S204" s="101">
        <v>230</v>
      </c>
      <c r="T204" s="101">
        <v>245</v>
      </c>
      <c r="U204" s="101">
        <v>259</v>
      </c>
      <c r="V204" s="101">
        <v>274</v>
      </c>
      <c r="W204" s="101">
        <v>288</v>
      </c>
      <c r="X204" s="101">
        <v>302</v>
      </c>
      <c r="Y204" s="101">
        <v>316</v>
      </c>
      <c r="Z204" s="101">
        <v>331</v>
      </c>
      <c r="AA204" s="101">
        <v>346</v>
      </c>
      <c r="AB204" s="101">
        <v>360</v>
      </c>
      <c r="AC204" s="101">
        <v>374</v>
      </c>
      <c r="AD204" s="101">
        <v>389</v>
      </c>
      <c r="AE204" s="101">
        <v>403</v>
      </c>
      <c r="AF204" s="101">
        <v>417</v>
      </c>
      <c r="AG204" s="102">
        <v>432</v>
      </c>
    </row>
    <row r="205" spans="1:33" ht="16.05" customHeight="1">
      <c r="A205" s="8">
        <f t="shared" si="190"/>
        <v>17281</v>
      </c>
      <c r="B205" s="117">
        <v>17880</v>
      </c>
      <c r="C205" s="100" t="s">
        <v>183</v>
      </c>
      <c r="D205" s="101">
        <v>15</v>
      </c>
      <c r="E205" s="101">
        <v>29</v>
      </c>
      <c r="F205" s="101">
        <v>45</v>
      </c>
      <c r="G205" s="101">
        <v>60</v>
      </c>
      <c r="H205" s="101">
        <v>75</v>
      </c>
      <c r="I205" s="101">
        <v>89</v>
      </c>
      <c r="J205" s="101">
        <v>104</v>
      </c>
      <c r="K205" s="101">
        <v>120</v>
      </c>
      <c r="L205" s="101">
        <v>134</v>
      </c>
      <c r="M205" s="101">
        <v>149</v>
      </c>
      <c r="N205" s="101">
        <v>164</v>
      </c>
      <c r="O205" s="101">
        <v>178</v>
      </c>
      <c r="P205" s="101">
        <v>193</v>
      </c>
      <c r="Q205" s="101">
        <v>209</v>
      </c>
      <c r="R205" s="101">
        <v>224</v>
      </c>
      <c r="S205" s="101">
        <v>238</v>
      </c>
      <c r="T205" s="101">
        <v>253</v>
      </c>
      <c r="U205" s="101">
        <v>268</v>
      </c>
      <c r="V205" s="101">
        <v>283</v>
      </c>
      <c r="W205" s="101">
        <v>298</v>
      </c>
      <c r="X205" s="101">
        <v>313</v>
      </c>
      <c r="Y205" s="101">
        <v>328</v>
      </c>
      <c r="Z205" s="101">
        <v>342</v>
      </c>
      <c r="AA205" s="101">
        <v>358</v>
      </c>
      <c r="AB205" s="101">
        <v>373</v>
      </c>
      <c r="AC205" s="101">
        <v>387</v>
      </c>
      <c r="AD205" s="101">
        <v>402</v>
      </c>
      <c r="AE205" s="101">
        <v>417</v>
      </c>
      <c r="AF205" s="101">
        <v>433</v>
      </c>
      <c r="AG205" s="102">
        <v>447</v>
      </c>
    </row>
    <row r="206" spans="1:33" ht="16.05" customHeight="1">
      <c r="A206" s="8">
        <f t="shared" si="190"/>
        <v>17881</v>
      </c>
      <c r="B206" s="117">
        <v>19047</v>
      </c>
      <c r="C206" s="100" t="s">
        <v>183</v>
      </c>
      <c r="D206" s="101">
        <v>16</v>
      </c>
      <c r="E206" s="101">
        <v>32</v>
      </c>
      <c r="F206" s="101">
        <v>48</v>
      </c>
      <c r="G206" s="101">
        <v>63</v>
      </c>
      <c r="H206" s="101">
        <v>79</v>
      </c>
      <c r="I206" s="101">
        <v>96</v>
      </c>
      <c r="J206" s="101">
        <v>111</v>
      </c>
      <c r="K206" s="101">
        <v>127</v>
      </c>
      <c r="L206" s="101">
        <v>142</v>
      </c>
      <c r="M206" s="101">
        <v>159</v>
      </c>
      <c r="N206" s="101">
        <v>175</v>
      </c>
      <c r="O206" s="101">
        <v>190</v>
      </c>
      <c r="P206" s="101">
        <v>207</v>
      </c>
      <c r="Q206" s="101">
        <v>222</v>
      </c>
      <c r="R206" s="101">
        <v>238</v>
      </c>
      <c r="S206" s="101">
        <v>254</v>
      </c>
      <c r="T206" s="101">
        <v>270</v>
      </c>
      <c r="U206" s="101">
        <v>286</v>
      </c>
      <c r="V206" s="101">
        <v>301</v>
      </c>
      <c r="W206" s="101">
        <v>317</v>
      </c>
      <c r="X206" s="101">
        <v>334</v>
      </c>
      <c r="Y206" s="101">
        <v>349</v>
      </c>
      <c r="Z206" s="101">
        <v>365</v>
      </c>
      <c r="AA206" s="101">
        <v>380</v>
      </c>
      <c r="AB206" s="101">
        <v>397</v>
      </c>
      <c r="AC206" s="101">
        <v>413</v>
      </c>
      <c r="AD206" s="101">
        <v>428</v>
      </c>
      <c r="AE206" s="101">
        <v>445</v>
      </c>
      <c r="AF206" s="101">
        <v>460</v>
      </c>
      <c r="AG206" s="102">
        <v>476</v>
      </c>
    </row>
    <row r="207" spans="1:33" ht="16.05" customHeight="1">
      <c r="A207" s="8">
        <f t="shared" si="190"/>
        <v>19048</v>
      </c>
      <c r="B207" s="103">
        <v>20008</v>
      </c>
      <c r="C207" s="100" t="s">
        <v>183</v>
      </c>
      <c r="D207" s="101">
        <v>16</v>
      </c>
      <c r="E207" s="101">
        <v>34</v>
      </c>
      <c r="F207" s="101">
        <v>50</v>
      </c>
      <c r="G207" s="101">
        <v>66</v>
      </c>
      <c r="H207" s="101">
        <v>84</v>
      </c>
      <c r="I207" s="101">
        <v>100</v>
      </c>
      <c r="J207" s="101">
        <v>116</v>
      </c>
      <c r="K207" s="101">
        <v>134</v>
      </c>
      <c r="L207" s="101">
        <v>150</v>
      </c>
      <c r="M207" s="101">
        <v>166</v>
      </c>
      <c r="N207" s="101">
        <v>184</v>
      </c>
      <c r="O207" s="101">
        <v>200</v>
      </c>
      <c r="P207" s="101">
        <v>216</v>
      </c>
      <c r="Q207" s="101">
        <v>234</v>
      </c>
      <c r="R207" s="101">
        <v>250</v>
      </c>
      <c r="S207" s="101">
        <v>266</v>
      </c>
      <c r="T207" s="101">
        <v>284</v>
      </c>
      <c r="U207" s="101">
        <v>300</v>
      </c>
      <c r="V207" s="101">
        <v>316</v>
      </c>
      <c r="W207" s="101">
        <v>334</v>
      </c>
      <c r="X207" s="101">
        <v>350</v>
      </c>
      <c r="Y207" s="101">
        <v>366</v>
      </c>
      <c r="Z207" s="101">
        <v>384</v>
      </c>
      <c r="AA207" s="101">
        <v>400</v>
      </c>
      <c r="AB207" s="101">
        <v>416</v>
      </c>
      <c r="AC207" s="101">
        <v>434</v>
      </c>
      <c r="AD207" s="101">
        <v>450</v>
      </c>
      <c r="AE207" s="101">
        <v>467</v>
      </c>
      <c r="AF207" s="101">
        <v>484</v>
      </c>
      <c r="AG207" s="102">
        <v>500</v>
      </c>
    </row>
    <row r="208" spans="1:33" ht="16.05" customHeight="1">
      <c r="A208" s="8">
        <f t="shared" si="190"/>
        <v>20009</v>
      </c>
      <c r="B208" s="103">
        <v>21009</v>
      </c>
      <c r="C208" s="100" t="s">
        <v>183</v>
      </c>
      <c r="D208" s="101">
        <v>17</v>
      </c>
      <c r="E208" s="101">
        <v>35</v>
      </c>
      <c r="F208" s="101">
        <v>52</v>
      </c>
      <c r="G208" s="101">
        <v>70</v>
      </c>
      <c r="H208" s="101">
        <v>88</v>
      </c>
      <c r="I208" s="101">
        <v>105</v>
      </c>
      <c r="J208" s="101">
        <v>123</v>
      </c>
      <c r="K208" s="101">
        <v>140</v>
      </c>
      <c r="L208" s="101">
        <v>158</v>
      </c>
      <c r="M208" s="101">
        <v>175</v>
      </c>
      <c r="N208" s="101">
        <v>192</v>
      </c>
      <c r="O208" s="101">
        <v>210</v>
      </c>
      <c r="P208" s="101">
        <v>227</v>
      </c>
      <c r="Q208" s="101">
        <v>245</v>
      </c>
      <c r="R208" s="101">
        <v>263</v>
      </c>
      <c r="S208" s="101">
        <v>280</v>
      </c>
      <c r="T208" s="101">
        <v>298</v>
      </c>
      <c r="U208" s="101">
        <v>315</v>
      </c>
      <c r="V208" s="101">
        <v>333</v>
      </c>
      <c r="W208" s="101">
        <v>350</v>
      </c>
      <c r="X208" s="101">
        <v>367</v>
      </c>
      <c r="Y208" s="101">
        <v>385</v>
      </c>
      <c r="Z208" s="101">
        <v>402</v>
      </c>
      <c r="AA208" s="101">
        <v>421</v>
      </c>
      <c r="AB208" s="101">
        <v>438</v>
      </c>
      <c r="AC208" s="101">
        <v>455</v>
      </c>
      <c r="AD208" s="101">
        <v>473</v>
      </c>
      <c r="AE208" s="101">
        <v>490</v>
      </c>
      <c r="AF208" s="101">
        <v>508</v>
      </c>
      <c r="AG208" s="102">
        <v>525</v>
      </c>
    </row>
    <row r="209" spans="1:33" ht="16.05" customHeight="1">
      <c r="A209" s="8">
        <f t="shared" si="190"/>
        <v>21010</v>
      </c>
      <c r="B209" s="103">
        <v>22000</v>
      </c>
      <c r="C209" s="100" t="s">
        <v>183</v>
      </c>
      <c r="D209" s="101">
        <v>18</v>
      </c>
      <c r="E209" s="101">
        <v>37</v>
      </c>
      <c r="F209" s="101">
        <v>55</v>
      </c>
      <c r="G209" s="101">
        <v>73</v>
      </c>
      <c r="H209" s="101">
        <v>91</v>
      </c>
      <c r="I209" s="101">
        <v>110</v>
      </c>
      <c r="J209" s="101">
        <v>128</v>
      </c>
      <c r="K209" s="101">
        <v>147</v>
      </c>
      <c r="L209" s="101">
        <v>165</v>
      </c>
      <c r="M209" s="101">
        <v>184</v>
      </c>
      <c r="N209" s="101">
        <v>202</v>
      </c>
      <c r="O209" s="101">
        <v>220</v>
      </c>
      <c r="P209" s="101">
        <v>238</v>
      </c>
      <c r="Q209" s="101">
        <v>257</v>
      </c>
      <c r="R209" s="101">
        <v>275</v>
      </c>
      <c r="S209" s="101">
        <v>293</v>
      </c>
      <c r="T209" s="101">
        <v>312</v>
      </c>
      <c r="U209" s="101">
        <v>330</v>
      </c>
      <c r="V209" s="101">
        <v>348</v>
      </c>
      <c r="W209" s="101">
        <v>366</v>
      </c>
      <c r="X209" s="101">
        <v>385</v>
      </c>
      <c r="Y209" s="101">
        <v>403</v>
      </c>
      <c r="Z209" s="101">
        <v>422</v>
      </c>
      <c r="AA209" s="101">
        <v>440</v>
      </c>
      <c r="AB209" s="101">
        <v>459</v>
      </c>
      <c r="AC209" s="101">
        <v>477</v>
      </c>
      <c r="AD209" s="101">
        <v>495</v>
      </c>
      <c r="AE209" s="101">
        <v>513</v>
      </c>
      <c r="AF209" s="101">
        <v>532</v>
      </c>
      <c r="AG209" s="102">
        <v>550</v>
      </c>
    </row>
    <row r="210" spans="1:33" ht="16.05" customHeight="1">
      <c r="A210" s="8">
        <f t="shared" si="190"/>
        <v>22001</v>
      </c>
      <c r="B210" s="117">
        <v>23100</v>
      </c>
      <c r="C210" s="100" t="s">
        <v>183</v>
      </c>
      <c r="D210" s="101">
        <v>20</v>
      </c>
      <c r="E210" s="101">
        <v>38</v>
      </c>
      <c r="F210" s="101">
        <v>58</v>
      </c>
      <c r="G210" s="101">
        <v>77</v>
      </c>
      <c r="H210" s="101">
        <v>97</v>
      </c>
      <c r="I210" s="101">
        <v>115</v>
      </c>
      <c r="J210" s="101">
        <v>135</v>
      </c>
      <c r="K210" s="101">
        <v>154</v>
      </c>
      <c r="L210" s="101">
        <v>173</v>
      </c>
      <c r="M210" s="101">
        <v>192</v>
      </c>
      <c r="N210" s="101">
        <v>212</v>
      </c>
      <c r="O210" s="101">
        <v>231</v>
      </c>
      <c r="P210" s="101">
        <v>250</v>
      </c>
      <c r="Q210" s="101">
        <v>270</v>
      </c>
      <c r="R210" s="101">
        <v>289</v>
      </c>
      <c r="S210" s="101">
        <v>308</v>
      </c>
      <c r="T210" s="101">
        <v>327</v>
      </c>
      <c r="U210" s="101">
        <v>347</v>
      </c>
      <c r="V210" s="101">
        <v>365</v>
      </c>
      <c r="W210" s="101">
        <v>385</v>
      </c>
      <c r="X210" s="101">
        <v>404</v>
      </c>
      <c r="Y210" s="101">
        <v>424</v>
      </c>
      <c r="Z210" s="101">
        <v>442</v>
      </c>
      <c r="AA210" s="101">
        <v>462</v>
      </c>
      <c r="AB210" s="101">
        <v>482</v>
      </c>
      <c r="AC210" s="101">
        <v>500</v>
      </c>
      <c r="AD210" s="101">
        <v>520</v>
      </c>
      <c r="AE210" s="101">
        <v>539</v>
      </c>
      <c r="AF210" s="101">
        <v>559</v>
      </c>
      <c r="AG210" s="102">
        <v>577</v>
      </c>
    </row>
    <row r="211" spans="1:33" ht="16.05" customHeight="1">
      <c r="A211" s="8">
        <f t="shared" si="190"/>
        <v>23101</v>
      </c>
      <c r="B211" s="117">
        <v>24000</v>
      </c>
      <c r="C211" s="100" t="s">
        <v>183</v>
      </c>
      <c r="D211" s="101">
        <v>20</v>
      </c>
      <c r="E211" s="101">
        <v>40</v>
      </c>
      <c r="F211" s="101">
        <v>60</v>
      </c>
      <c r="G211" s="101">
        <v>80</v>
      </c>
      <c r="H211" s="101">
        <v>100</v>
      </c>
      <c r="I211" s="101">
        <v>120</v>
      </c>
      <c r="J211" s="101">
        <v>140</v>
      </c>
      <c r="K211" s="101">
        <v>160</v>
      </c>
      <c r="L211" s="101">
        <v>180</v>
      </c>
      <c r="M211" s="101">
        <v>200</v>
      </c>
      <c r="N211" s="101">
        <v>220</v>
      </c>
      <c r="O211" s="101">
        <v>240</v>
      </c>
      <c r="P211" s="101">
        <v>260</v>
      </c>
      <c r="Q211" s="101">
        <v>280</v>
      </c>
      <c r="R211" s="101">
        <v>300</v>
      </c>
      <c r="S211" s="101">
        <v>320</v>
      </c>
      <c r="T211" s="101">
        <v>340</v>
      </c>
      <c r="U211" s="101">
        <v>360</v>
      </c>
      <c r="V211" s="101">
        <v>380</v>
      </c>
      <c r="W211" s="101">
        <v>400</v>
      </c>
      <c r="X211" s="101">
        <v>420</v>
      </c>
      <c r="Y211" s="101">
        <v>440</v>
      </c>
      <c r="Z211" s="101">
        <v>460</v>
      </c>
      <c r="AA211" s="101">
        <v>480</v>
      </c>
      <c r="AB211" s="101">
        <v>500</v>
      </c>
      <c r="AC211" s="101">
        <v>520</v>
      </c>
      <c r="AD211" s="101">
        <v>540</v>
      </c>
      <c r="AE211" s="101">
        <v>560</v>
      </c>
      <c r="AF211" s="101">
        <v>580</v>
      </c>
      <c r="AG211" s="102">
        <v>600</v>
      </c>
    </row>
    <row r="212" spans="1:33" ht="16.05" customHeight="1">
      <c r="A212" s="8">
        <f t="shared" si="190"/>
        <v>24001</v>
      </c>
      <c r="B212" s="119">
        <v>25250</v>
      </c>
      <c r="C212" s="100" t="s">
        <v>183</v>
      </c>
      <c r="D212" s="104">
        <v>21</v>
      </c>
      <c r="E212" s="104">
        <v>42</v>
      </c>
      <c r="F212" s="104">
        <v>63</v>
      </c>
      <c r="G212" s="104">
        <v>84</v>
      </c>
      <c r="H212" s="104">
        <v>105</v>
      </c>
      <c r="I212" s="104">
        <v>126</v>
      </c>
      <c r="J212" s="104">
        <v>148</v>
      </c>
      <c r="K212" s="104">
        <v>168</v>
      </c>
      <c r="L212" s="104">
        <v>189</v>
      </c>
      <c r="M212" s="104">
        <v>211</v>
      </c>
      <c r="N212" s="104">
        <v>232</v>
      </c>
      <c r="O212" s="104">
        <v>252</v>
      </c>
      <c r="P212" s="104">
        <v>274</v>
      </c>
      <c r="Q212" s="104">
        <v>295</v>
      </c>
      <c r="R212" s="104">
        <v>315</v>
      </c>
      <c r="S212" s="104">
        <v>337</v>
      </c>
      <c r="T212" s="104">
        <v>358</v>
      </c>
      <c r="U212" s="104">
        <v>378</v>
      </c>
      <c r="V212" s="104">
        <v>400</v>
      </c>
      <c r="W212" s="104">
        <v>421</v>
      </c>
      <c r="X212" s="104">
        <v>442</v>
      </c>
      <c r="Y212" s="104">
        <v>463</v>
      </c>
      <c r="Z212" s="104">
        <v>484</v>
      </c>
      <c r="AA212" s="104">
        <v>505</v>
      </c>
      <c r="AB212" s="104">
        <v>526</v>
      </c>
      <c r="AC212" s="104">
        <v>547</v>
      </c>
      <c r="AD212" s="104">
        <v>568</v>
      </c>
      <c r="AE212" s="104">
        <v>589</v>
      </c>
      <c r="AF212" s="104">
        <v>610</v>
      </c>
      <c r="AG212" s="105">
        <v>632</v>
      </c>
    </row>
    <row r="213" spans="1:33" ht="16.05" customHeight="1">
      <c r="A213" s="8">
        <f t="shared" si="190"/>
        <v>25251</v>
      </c>
      <c r="B213" s="117">
        <v>26400</v>
      </c>
      <c r="C213" s="100" t="s">
        <v>183</v>
      </c>
      <c r="D213" s="101">
        <v>22</v>
      </c>
      <c r="E213" s="101">
        <v>44</v>
      </c>
      <c r="F213" s="101">
        <v>66</v>
      </c>
      <c r="G213" s="101">
        <v>88</v>
      </c>
      <c r="H213" s="101">
        <v>110</v>
      </c>
      <c r="I213" s="101">
        <v>132</v>
      </c>
      <c r="J213" s="101">
        <v>154</v>
      </c>
      <c r="K213" s="101">
        <v>176</v>
      </c>
      <c r="L213" s="101">
        <v>198</v>
      </c>
      <c r="M213" s="101">
        <v>220</v>
      </c>
      <c r="N213" s="101">
        <v>242</v>
      </c>
      <c r="O213" s="101">
        <v>264</v>
      </c>
      <c r="P213" s="101">
        <v>286</v>
      </c>
      <c r="Q213" s="101">
        <v>308</v>
      </c>
      <c r="R213" s="101">
        <v>330</v>
      </c>
      <c r="S213" s="101">
        <v>352</v>
      </c>
      <c r="T213" s="101">
        <v>374</v>
      </c>
      <c r="U213" s="101">
        <v>396</v>
      </c>
      <c r="V213" s="101">
        <v>418</v>
      </c>
      <c r="W213" s="101">
        <v>440</v>
      </c>
      <c r="X213" s="101">
        <v>462</v>
      </c>
      <c r="Y213" s="101">
        <v>484</v>
      </c>
      <c r="Z213" s="101">
        <v>506</v>
      </c>
      <c r="AA213" s="101">
        <v>528</v>
      </c>
      <c r="AB213" s="101">
        <v>550</v>
      </c>
      <c r="AC213" s="101">
        <v>572</v>
      </c>
      <c r="AD213" s="101">
        <v>594</v>
      </c>
      <c r="AE213" s="101">
        <v>616</v>
      </c>
      <c r="AF213" s="101">
        <v>638</v>
      </c>
      <c r="AG213" s="102">
        <v>660</v>
      </c>
    </row>
    <row r="214" spans="1:33" ht="16.05" customHeight="1">
      <c r="A214" s="8">
        <f t="shared" si="190"/>
        <v>26401</v>
      </c>
      <c r="B214" s="117">
        <v>27600</v>
      </c>
      <c r="C214" s="100" t="s">
        <v>183</v>
      </c>
      <c r="D214" s="101">
        <v>23</v>
      </c>
      <c r="E214" s="101">
        <v>46</v>
      </c>
      <c r="F214" s="101">
        <v>69</v>
      </c>
      <c r="G214" s="101">
        <v>92</v>
      </c>
      <c r="H214" s="101">
        <v>115</v>
      </c>
      <c r="I214" s="101">
        <v>138</v>
      </c>
      <c r="J214" s="101">
        <v>161</v>
      </c>
      <c r="K214" s="101">
        <v>184</v>
      </c>
      <c r="L214" s="101">
        <v>207</v>
      </c>
      <c r="M214" s="101">
        <v>230</v>
      </c>
      <c r="N214" s="101">
        <v>253</v>
      </c>
      <c r="O214" s="101">
        <v>276</v>
      </c>
      <c r="P214" s="101">
        <v>299</v>
      </c>
      <c r="Q214" s="101">
        <v>322</v>
      </c>
      <c r="R214" s="101">
        <v>345</v>
      </c>
      <c r="S214" s="101">
        <v>368</v>
      </c>
      <c r="T214" s="101">
        <v>391</v>
      </c>
      <c r="U214" s="101">
        <v>414</v>
      </c>
      <c r="V214" s="101">
        <v>437</v>
      </c>
      <c r="W214" s="101">
        <v>460</v>
      </c>
      <c r="X214" s="101">
        <v>483</v>
      </c>
      <c r="Y214" s="101">
        <v>506</v>
      </c>
      <c r="Z214" s="101">
        <v>529</v>
      </c>
      <c r="AA214" s="101">
        <v>552</v>
      </c>
      <c r="AB214" s="101">
        <v>575</v>
      </c>
      <c r="AC214" s="101">
        <v>598</v>
      </c>
      <c r="AD214" s="101">
        <v>621</v>
      </c>
      <c r="AE214" s="101">
        <v>644</v>
      </c>
      <c r="AF214" s="101">
        <v>667</v>
      </c>
      <c r="AG214" s="102">
        <v>690</v>
      </c>
    </row>
    <row r="215" spans="1:33" ht="16.05" customHeight="1">
      <c r="A215" s="8">
        <f t="shared" si="190"/>
        <v>27601</v>
      </c>
      <c r="B215" s="117">
        <v>28590</v>
      </c>
      <c r="C215" s="100" t="s">
        <v>183</v>
      </c>
      <c r="D215" s="101">
        <v>24</v>
      </c>
      <c r="E215" s="101">
        <v>48</v>
      </c>
      <c r="F215" s="101">
        <v>72</v>
      </c>
      <c r="G215" s="101">
        <v>96</v>
      </c>
      <c r="H215" s="101">
        <v>120</v>
      </c>
      <c r="I215" s="101">
        <v>143</v>
      </c>
      <c r="J215" s="101">
        <v>166</v>
      </c>
      <c r="K215" s="101">
        <v>190</v>
      </c>
      <c r="L215" s="101">
        <v>214</v>
      </c>
      <c r="M215" s="101">
        <v>238</v>
      </c>
      <c r="N215" s="101">
        <v>262</v>
      </c>
      <c r="O215" s="101">
        <v>286</v>
      </c>
      <c r="P215" s="101">
        <v>310</v>
      </c>
      <c r="Q215" s="101">
        <v>334</v>
      </c>
      <c r="R215" s="101">
        <v>358</v>
      </c>
      <c r="S215" s="101">
        <v>381</v>
      </c>
      <c r="T215" s="101">
        <v>405</v>
      </c>
      <c r="U215" s="101">
        <v>429</v>
      </c>
      <c r="V215" s="101">
        <v>452</v>
      </c>
      <c r="W215" s="101">
        <v>476</v>
      </c>
      <c r="X215" s="101">
        <v>500</v>
      </c>
      <c r="Y215" s="101">
        <v>524</v>
      </c>
      <c r="Z215" s="101">
        <v>548</v>
      </c>
      <c r="AA215" s="101">
        <v>572</v>
      </c>
      <c r="AB215" s="101">
        <v>596</v>
      </c>
      <c r="AC215" s="101">
        <v>620</v>
      </c>
      <c r="AD215" s="101">
        <v>643</v>
      </c>
      <c r="AE215" s="101">
        <v>667</v>
      </c>
      <c r="AF215" s="101">
        <v>691</v>
      </c>
      <c r="AG215" s="102">
        <v>715</v>
      </c>
    </row>
    <row r="216" spans="1:33" ht="16.05" customHeight="1">
      <c r="A216" s="8">
        <f t="shared" si="190"/>
        <v>28591</v>
      </c>
      <c r="B216" s="117">
        <v>28800</v>
      </c>
      <c r="C216" s="100" t="s">
        <v>183</v>
      </c>
      <c r="D216" s="101">
        <v>24</v>
      </c>
      <c r="E216" s="101">
        <v>48</v>
      </c>
      <c r="F216" s="101">
        <v>72</v>
      </c>
      <c r="G216" s="101">
        <v>96</v>
      </c>
      <c r="H216" s="101">
        <v>120</v>
      </c>
      <c r="I216" s="101">
        <v>144</v>
      </c>
      <c r="J216" s="101">
        <v>168</v>
      </c>
      <c r="K216" s="101">
        <v>192</v>
      </c>
      <c r="L216" s="101">
        <v>216</v>
      </c>
      <c r="M216" s="101">
        <v>240</v>
      </c>
      <c r="N216" s="101">
        <v>264</v>
      </c>
      <c r="O216" s="101">
        <v>288</v>
      </c>
      <c r="P216" s="101">
        <v>312</v>
      </c>
      <c r="Q216" s="101">
        <v>336</v>
      </c>
      <c r="R216" s="101">
        <v>360</v>
      </c>
      <c r="S216" s="101">
        <v>384</v>
      </c>
      <c r="T216" s="101">
        <v>408</v>
      </c>
      <c r="U216" s="101">
        <v>432</v>
      </c>
      <c r="V216" s="101">
        <v>456</v>
      </c>
      <c r="W216" s="101">
        <v>480</v>
      </c>
      <c r="X216" s="101">
        <v>504</v>
      </c>
      <c r="Y216" s="101">
        <v>528</v>
      </c>
      <c r="Z216" s="101">
        <v>552</v>
      </c>
      <c r="AA216" s="101">
        <v>576</v>
      </c>
      <c r="AB216" s="101">
        <v>600</v>
      </c>
      <c r="AC216" s="101">
        <v>624</v>
      </c>
      <c r="AD216" s="101">
        <v>648</v>
      </c>
      <c r="AE216" s="101">
        <v>672</v>
      </c>
      <c r="AF216" s="101">
        <v>696</v>
      </c>
      <c r="AG216" s="102">
        <v>720</v>
      </c>
    </row>
    <row r="217" spans="1:33" ht="16.05" customHeight="1">
      <c r="A217" s="8">
        <f t="shared" si="190"/>
        <v>28801</v>
      </c>
      <c r="B217" s="117">
        <v>30300</v>
      </c>
      <c r="C217" s="100" t="s">
        <v>183</v>
      </c>
      <c r="D217" s="101">
        <v>25</v>
      </c>
      <c r="E217" s="101">
        <v>50</v>
      </c>
      <c r="F217" s="101">
        <v>76</v>
      </c>
      <c r="G217" s="101">
        <v>101</v>
      </c>
      <c r="H217" s="101">
        <v>126</v>
      </c>
      <c r="I217" s="101">
        <v>151</v>
      </c>
      <c r="J217" s="101">
        <v>177</v>
      </c>
      <c r="K217" s="101">
        <v>202</v>
      </c>
      <c r="L217" s="101">
        <v>227</v>
      </c>
      <c r="M217" s="101">
        <v>252</v>
      </c>
      <c r="N217" s="101">
        <v>278</v>
      </c>
      <c r="O217" s="101">
        <v>303</v>
      </c>
      <c r="P217" s="101">
        <v>328</v>
      </c>
      <c r="Q217" s="101">
        <v>353</v>
      </c>
      <c r="R217" s="101">
        <v>378</v>
      </c>
      <c r="S217" s="101">
        <v>404</v>
      </c>
      <c r="T217" s="101">
        <v>429</v>
      </c>
      <c r="U217" s="101">
        <v>454</v>
      </c>
      <c r="V217" s="101">
        <v>479</v>
      </c>
      <c r="W217" s="101">
        <v>505</v>
      </c>
      <c r="X217" s="101">
        <v>530</v>
      </c>
      <c r="Y217" s="101">
        <v>555</v>
      </c>
      <c r="Z217" s="101">
        <v>580</v>
      </c>
      <c r="AA217" s="101">
        <v>606</v>
      </c>
      <c r="AB217" s="101">
        <v>632</v>
      </c>
      <c r="AC217" s="101">
        <v>657</v>
      </c>
      <c r="AD217" s="101">
        <v>682</v>
      </c>
      <c r="AE217" s="101">
        <v>707</v>
      </c>
      <c r="AF217" s="101">
        <v>733</v>
      </c>
      <c r="AG217" s="102">
        <v>758</v>
      </c>
    </row>
    <row r="218" spans="1:33" ht="16.05" customHeight="1">
      <c r="A218" s="8">
        <f t="shared" si="190"/>
        <v>30301</v>
      </c>
      <c r="B218" s="117">
        <v>31800</v>
      </c>
      <c r="C218" s="100" t="s">
        <v>183</v>
      </c>
      <c r="D218" s="101">
        <v>26</v>
      </c>
      <c r="E218" s="101">
        <v>53</v>
      </c>
      <c r="F218" s="101">
        <v>79</v>
      </c>
      <c r="G218" s="101">
        <v>106</v>
      </c>
      <c r="H218" s="101">
        <v>133</v>
      </c>
      <c r="I218" s="101">
        <v>159</v>
      </c>
      <c r="J218" s="101">
        <v>186</v>
      </c>
      <c r="K218" s="101">
        <v>212</v>
      </c>
      <c r="L218" s="101">
        <v>238</v>
      </c>
      <c r="M218" s="101">
        <v>265</v>
      </c>
      <c r="N218" s="101">
        <v>291</v>
      </c>
      <c r="O218" s="101">
        <v>318</v>
      </c>
      <c r="P218" s="101">
        <v>345</v>
      </c>
      <c r="Q218" s="101">
        <v>371</v>
      </c>
      <c r="R218" s="101">
        <v>398</v>
      </c>
      <c r="S218" s="101">
        <v>424</v>
      </c>
      <c r="T218" s="101">
        <v>450</v>
      </c>
      <c r="U218" s="101">
        <v>477</v>
      </c>
      <c r="V218" s="101">
        <v>503</v>
      </c>
      <c r="W218" s="101">
        <v>530</v>
      </c>
      <c r="X218" s="101">
        <v>557</v>
      </c>
      <c r="Y218" s="101">
        <v>583</v>
      </c>
      <c r="Z218" s="101">
        <v>610</v>
      </c>
      <c r="AA218" s="101">
        <v>636</v>
      </c>
      <c r="AB218" s="101">
        <v>663</v>
      </c>
      <c r="AC218" s="101">
        <v>689</v>
      </c>
      <c r="AD218" s="101">
        <v>715</v>
      </c>
      <c r="AE218" s="101">
        <v>742</v>
      </c>
      <c r="AF218" s="101">
        <v>768</v>
      </c>
      <c r="AG218" s="102">
        <v>795</v>
      </c>
    </row>
    <row r="219" spans="1:33" ht="16.05" customHeight="1">
      <c r="A219" s="8">
        <f t="shared" si="190"/>
        <v>31801</v>
      </c>
      <c r="B219" s="117">
        <v>33300</v>
      </c>
      <c r="C219" s="100" t="s">
        <v>183</v>
      </c>
      <c r="D219" s="101">
        <v>28</v>
      </c>
      <c r="E219" s="101">
        <v>55</v>
      </c>
      <c r="F219" s="101">
        <v>84</v>
      </c>
      <c r="G219" s="101">
        <v>111</v>
      </c>
      <c r="H219" s="101">
        <v>139</v>
      </c>
      <c r="I219" s="101">
        <v>166</v>
      </c>
      <c r="J219" s="101">
        <v>195</v>
      </c>
      <c r="K219" s="101">
        <v>222</v>
      </c>
      <c r="L219" s="101">
        <v>250</v>
      </c>
      <c r="M219" s="101">
        <v>277</v>
      </c>
      <c r="N219" s="101">
        <v>305</v>
      </c>
      <c r="O219" s="101">
        <v>333</v>
      </c>
      <c r="P219" s="101">
        <v>361</v>
      </c>
      <c r="Q219" s="101">
        <v>388</v>
      </c>
      <c r="R219" s="101">
        <v>416</v>
      </c>
      <c r="S219" s="101">
        <v>444</v>
      </c>
      <c r="T219" s="101">
        <v>472</v>
      </c>
      <c r="U219" s="101">
        <v>500</v>
      </c>
      <c r="V219" s="101">
        <v>527</v>
      </c>
      <c r="W219" s="101">
        <v>555</v>
      </c>
      <c r="X219" s="101">
        <v>583</v>
      </c>
      <c r="Y219" s="101">
        <v>611</v>
      </c>
      <c r="Z219" s="101">
        <v>638</v>
      </c>
      <c r="AA219" s="101">
        <v>666</v>
      </c>
      <c r="AB219" s="101">
        <v>694</v>
      </c>
      <c r="AC219" s="101">
        <v>722</v>
      </c>
      <c r="AD219" s="101">
        <v>749</v>
      </c>
      <c r="AE219" s="101">
        <v>777</v>
      </c>
      <c r="AF219" s="101">
        <v>804</v>
      </c>
      <c r="AG219" s="102">
        <v>833</v>
      </c>
    </row>
    <row r="220" spans="1:33" ht="16.05" customHeight="1">
      <c r="A220" s="8">
        <f t="shared" si="190"/>
        <v>33301</v>
      </c>
      <c r="B220" s="117">
        <v>34800</v>
      </c>
      <c r="C220" s="100" t="s">
        <v>183</v>
      </c>
      <c r="D220" s="101">
        <v>29</v>
      </c>
      <c r="E220" s="101">
        <v>58</v>
      </c>
      <c r="F220" s="101">
        <v>87</v>
      </c>
      <c r="G220" s="101">
        <v>116</v>
      </c>
      <c r="H220" s="101">
        <v>145</v>
      </c>
      <c r="I220" s="101">
        <v>174</v>
      </c>
      <c r="J220" s="101">
        <v>203</v>
      </c>
      <c r="K220" s="101">
        <v>232</v>
      </c>
      <c r="L220" s="101">
        <v>261</v>
      </c>
      <c r="M220" s="101">
        <v>290</v>
      </c>
      <c r="N220" s="101">
        <v>319</v>
      </c>
      <c r="O220" s="101">
        <v>348</v>
      </c>
      <c r="P220" s="101">
        <v>377</v>
      </c>
      <c r="Q220" s="101">
        <v>406</v>
      </c>
      <c r="R220" s="101">
        <v>435</v>
      </c>
      <c r="S220" s="101">
        <v>464</v>
      </c>
      <c r="T220" s="101">
        <v>493</v>
      </c>
      <c r="U220" s="101">
        <v>522</v>
      </c>
      <c r="V220" s="101">
        <v>551</v>
      </c>
      <c r="W220" s="101">
        <v>580</v>
      </c>
      <c r="X220" s="101">
        <v>609</v>
      </c>
      <c r="Y220" s="101">
        <v>638</v>
      </c>
      <c r="Z220" s="101">
        <v>667</v>
      </c>
      <c r="AA220" s="101">
        <v>696</v>
      </c>
      <c r="AB220" s="101">
        <v>725</v>
      </c>
      <c r="AC220" s="101">
        <v>754</v>
      </c>
      <c r="AD220" s="101">
        <v>783</v>
      </c>
      <c r="AE220" s="101">
        <v>812</v>
      </c>
      <c r="AF220" s="101">
        <v>841</v>
      </c>
      <c r="AG220" s="102">
        <v>870</v>
      </c>
    </row>
    <row r="221" spans="1:33" ht="16.05" customHeight="1">
      <c r="A221" s="8">
        <f t="shared" si="190"/>
        <v>34801</v>
      </c>
      <c r="B221" s="117">
        <v>36300</v>
      </c>
      <c r="C221" s="100" t="s">
        <v>183</v>
      </c>
      <c r="D221" s="101">
        <v>30</v>
      </c>
      <c r="E221" s="101">
        <v>61</v>
      </c>
      <c r="F221" s="101">
        <v>90</v>
      </c>
      <c r="G221" s="101">
        <v>121</v>
      </c>
      <c r="H221" s="101">
        <v>151</v>
      </c>
      <c r="I221" s="101">
        <v>182</v>
      </c>
      <c r="J221" s="101">
        <v>212</v>
      </c>
      <c r="K221" s="101">
        <v>242</v>
      </c>
      <c r="L221" s="101">
        <v>272</v>
      </c>
      <c r="M221" s="101">
        <v>302</v>
      </c>
      <c r="N221" s="101">
        <v>333</v>
      </c>
      <c r="O221" s="101">
        <v>363</v>
      </c>
      <c r="P221" s="101">
        <v>393</v>
      </c>
      <c r="Q221" s="101">
        <v>424</v>
      </c>
      <c r="R221" s="101">
        <v>453</v>
      </c>
      <c r="S221" s="101">
        <v>484</v>
      </c>
      <c r="T221" s="101">
        <v>514</v>
      </c>
      <c r="U221" s="101">
        <v>545</v>
      </c>
      <c r="V221" s="101">
        <v>575</v>
      </c>
      <c r="W221" s="101">
        <v>605</v>
      </c>
      <c r="X221" s="101">
        <v>635</v>
      </c>
      <c r="Y221" s="101">
        <v>665</v>
      </c>
      <c r="Z221" s="101">
        <v>696</v>
      </c>
      <c r="AA221" s="101">
        <v>726</v>
      </c>
      <c r="AB221" s="101">
        <v>757</v>
      </c>
      <c r="AC221" s="101">
        <v>787</v>
      </c>
      <c r="AD221" s="101">
        <v>816</v>
      </c>
      <c r="AE221" s="101">
        <v>847</v>
      </c>
      <c r="AF221" s="101">
        <v>877</v>
      </c>
      <c r="AG221" s="102">
        <v>908</v>
      </c>
    </row>
    <row r="222" spans="1:33" ht="16.05" customHeight="1">
      <c r="A222" s="8">
        <f t="shared" si="190"/>
        <v>36301</v>
      </c>
      <c r="B222" s="117">
        <v>38200</v>
      </c>
      <c r="C222" s="100" t="s">
        <v>183</v>
      </c>
      <c r="D222" s="101">
        <v>32</v>
      </c>
      <c r="E222" s="101">
        <v>64</v>
      </c>
      <c r="F222" s="101">
        <v>96</v>
      </c>
      <c r="G222" s="101">
        <v>127</v>
      </c>
      <c r="H222" s="101">
        <v>159</v>
      </c>
      <c r="I222" s="101">
        <v>191</v>
      </c>
      <c r="J222" s="101">
        <v>223</v>
      </c>
      <c r="K222" s="101">
        <v>254</v>
      </c>
      <c r="L222" s="101">
        <v>287</v>
      </c>
      <c r="M222" s="101">
        <v>318</v>
      </c>
      <c r="N222" s="101">
        <v>350</v>
      </c>
      <c r="O222" s="101">
        <v>382</v>
      </c>
      <c r="P222" s="101">
        <v>414</v>
      </c>
      <c r="Q222" s="101">
        <v>446</v>
      </c>
      <c r="R222" s="101">
        <v>477</v>
      </c>
      <c r="S222" s="101">
        <v>510</v>
      </c>
      <c r="T222" s="101">
        <v>541</v>
      </c>
      <c r="U222" s="101">
        <v>573</v>
      </c>
      <c r="V222" s="101">
        <v>604</v>
      </c>
      <c r="W222" s="101">
        <v>637</v>
      </c>
      <c r="X222" s="101">
        <v>668</v>
      </c>
      <c r="Y222" s="101">
        <v>700</v>
      </c>
      <c r="Z222" s="101">
        <v>733</v>
      </c>
      <c r="AA222" s="101">
        <v>764</v>
      </c>
      <c r="AB222" s="101">
        <v>796</v>
      </c>
      <c r="AC222" s="101">
        <v>827</v>
      </c>
      <c r="AD222" s="101">
        <v>860</v>
      </c>
      <c r="AE222" s="101">
        <v>891</v>
      </c>
      <c r="AF222" s="101">
        <v>923</v>
      </c>
      <c r="AG222" s="102">
        <v>955</v>
      </c>
    </row>
    <row r="223" spans="1:33" ht="16.05" customHeight="1">
      <c r="A223" s="8">
        <f t="shared" si="190"/>
        <v>38201</v>
      </c>
      <c r="B223" s="117">
        <v>40100</v>
      </c>
      <c r="C223" s="100" t="s">
        <v>183</v>
      </c>
      <c r="D223" s="101">
        <v>34</v>
      </c>
      <c r="E223" s="101">
        <v>66</v>
      </c>
      <c r="F223" s="101">
        <v>100</v>
      </c>
      <c r="G223" s="101">
        <v>134</v>
      </c>
      <c r="H223" s="101">
        <v>167</v>
      </c>
      <c r="I223" s="101">
        <v>200</v>
      </c>
      <c r="J223" s="101">
        <v>234</v>
      </c>
      <c r="K223" s="101">
        <v>267</v>
      </c>
      <c r="L223" s="101">
        <v>301</v>
      </c>
      <c r="M223" s="101">
        <v>334</v>
      </c>
      <c r="N223" s="101">
        <v>367</v>
      </c>
      <c r="O223" s="101">
        <v>401</v>
      </c>
      <c r="P223" s="101">
        <v>435</v>
      </c>
      <c r="Q223" s="101">
        <v>467</v>
      </c>
      <c r="R223" s="101">
        <v>501</v>
      </c>
      <c r="S223" s="101">
        <v>535</v>
      </c>
      <c r="T223" s="101">
        <v>568</v>
      </c>
      <c r="U223" s="101">
        <v>601</v>
      </c>
      <c r="V223" s="101">
        <v>635</v>
      </c>
      <c r="W223" s="101">
        <v>668</v>
      </c>
      <c r="X223" s="101">
        <v>702</v>
      </c>
      <c r="Y223" s="101">
        <v>735</v>
      </c>
      <c r="Z223" s="101">
        <v>768</v>
      </c>
      <c r="AA223" s="101">
        <v>802</v>
      </c>
      <c r="AB223" s="101">
        <v>836</v>
      </c>
      <c r="AC223" s="101">
        <v>869</v>
      </c>
      <c r="AD223" s="101">
        <v>902</v>
      </c>
      <c r="AE223" s="101">
        <v>936</v>
      </c>
      <c r="AF223" s="101">
        <v>970</v>
      </c>
      <c r="AG223" s="102">
        <v>1002</v>
      </c>
    </row>
    <row r="224" spans="1:33" ht="16.05" customHeight="1">
      <c r="A224" s="8">
        <f t="shared" si="190"/>
        <v>40101</v>
      </c>
      <c r="B224" s="117">
        <v>42000</v>
      </c>
      <c r="C224" s="100" t="s">
        <v>183</v>
      </c>
      <c r="D224" s="101">
        <v>35</v>
      </c>
      <c r="E224" s="101">
        <v>70</v>
      </c>
      <c r="F224" s="101">
        <v>105</v>
      </c>
      <c r="G224" s="101">
        <v>140</v>
      </c>
      <c r="H224" s="101">
        <v>175</v>
      </c>
      <c r="I224" s="101">
        <v>210</v>
      </c>
      <c r="J224" s="101">
        <v>245</v>
      </c>
      <c r="K224" s="101">
        <v>280</v>
      </c>
      <c r="L224" s="101">
        <v>315</v>
      </c>
      <c r="M224" s="101">
        <v>350</v>
      </c>
      <c r="N224" s="101">
        <v>385</v>
      </c>
      <c r="O224" s="101">
        <v>420</v>
      </c>
      <c r="P224" s="101">
        <v>455</v>
      </c>
      <c r="Q224" s="101">
        <v>490</v>
      </c>
      <c r="R224" s="101">
        <v>525</v>
      </c>
      <c r="S224" s="101">
        <v>560</v>
      </c>
      <c r="T224" s="101">
        <v>595</v>
      </c>
      <c r="U224" s="101">
        <v>630</v>
      </c>
      <c r="V224" s="101">
        <v>665</v>
      </c>
      <c r="W224" s="101">
        <v>700</v>
      </c>
      <c r="X224" s="101">
        <v>735</v>
      </c>
      <c r="Y224" s="101">
        <v>770</v>
      </c>
      <c r="Z224" s="101">
        <v>805</v>
      </c>
      <c r="AA224" s="101">
        <v>840</v>
      </c>
      <c r="AB224" s="101">
        <v>875</v>
      </c>
      <c r="AC224" s="101">
        <v>910</v>
      </c>
      <c r="AD224" s="101">
        <v>945</v>
      </c>
      <c r="AE224" s="101">
        <v>980</v>
      </c>
      <c r="AF224" s="101">
        <v>1015</v>
      </c>
      <c r="AG224" s="102">
        <v>1050</v>
      </c>
    </row>
    <row r="225" spans="1:33" ht="16.05" customHeight="1">
      <c r="A225" s="8">
        <f t="shared" si="190"/>
        <v>42001</v>
      </c>
      <c r="B225" s="117">
        <v>43900</v>
      </c>
      <c r="C225" s="100" t="s">
        <v>183</v>
      </c>
      <c r="D225" s="101">
        <v>37</v>
      </c>
      <c r="E225" s="101">
        <v>73</v>
      </c>
      <c r="F225" s="101">
        <v>110</v>
      </c>
      <c r="G225" s="101">
        <v>147</v>
      </c>
      <c r="H225" s="101">
        <v>183</v>
      </c>
      <c r="I225" s="101">
        <v>220</v>
      </c>
      <c r="J225" s="101">
        <v>256</v>
      </c>
      <c r="K225" s="101">
        <v>292</v>
      </c>
      <c r="L225" s="101">
        <v>329</v>
      </c>
      <c r="M225" s="101">
        <v>366</v>
      </c>
      <c r="N225" s="101">
        <v>402</v>
      </c>
      <c r="O225" s="101">
        <v>439</v>
      </c>
      <c r="P225" s="101">
        <v>476</v>
      </c>
      <c r="Q225" s="101">
        <v>512</v>
      </c>
      <c r="R225" s="101">
        <v>549</v>
      </c>
      <c r="S225" s="101">
        <v>586</v>
      </c>
      <c r="T225" s="101">
        <v>622</v>
      </c>
      <c r="U225" s="101">
        <v>659</v>
      </c>
      <c r="V225" s="101">
        <v>695</v>
      </c>
      <c r="W225" s="101">
        <v>732</v>
      </c>
      <c r="X225" s="101">
        <v>768</v>
      </c>
      <c r="Y225" s="101">
        <v>804</v>
      </c>
      <c r="Z225" s="101">
        <v>841</v>
      </c>
      <c r="AA225" s="101">
        <v>878</v>
      </c>
      <c r="AB225" s="101">
        <v>914</v>
      </c>
      <c r="AC225" s="101">
        <v>951</v>
      </c>
      <c r="AD225" s="101">
        <v>988</v>
      </c>
      <c r="AE225" s="101">
        <v>1024</v>
      </c>
      <c r="AF225" s="101">
        <v>1061</v>
      </c>
      <c r="AG225" s="102">
        <v>1098</v>
      </c>
    </row>
    <row r="226" spans="1:33" ht="16.05" customHeight="1" thickBot="1">
      <c r="A226" s="8">
        <f t="shared" si="190"/>
        <v>43901</v>
      </c>
      <c r="B226" s="118">
        <v>45800</v>
      </c>
      <c r="C226" s="106" t="s">
        <v>183</v>
      </c>
      <c r="D226" s="107">
        <v>38</v>
      </c>
      <c r="E226" s="107">
        <v>76</v>
      </c>
      <c r="F226" s="107">
        <v>114</v>
      </c>
      <c r="G226" s="107">
        <v>152</v>
      </c>
      <c r="H226" s="107">
        <v>191</v>
      </c>
      <c r="I226" s="107">
        <v>229</v>
      </c>
      <c r="J226" s="107">
        <v>267</v>
      </c>
      <c r="K226" s="107">
        <v>305</v>
      </c>
      <c r="L226" s="107">
        <v>343</v>
      </c>
      <c r="M226" s="107">
        <v>382</v>
      </c>
      <c r="N226" s="107">
        <v>420</v>
      </c>
      <c r="O226" s="107">
        <v>458</v>
      </c>
      <c r="P226" s="107">
        <v>496</v>
      </c>
      <c r="Q226" s="107">
        <v>535</v>
      </c>
      <c r="R226" s="107">
        <v>573</v>
      </c>
      <c r="S226" s="107">
        <v>611</v>
      </c>
      <c r="T226" s="107">
        <v>649</v>
      </c>
      <c r="U226" s="107">
        <v>687</v>
      </c>
      <c r="V226" s="107">
        <v>725</v>
      </c>
      <c r="W226" s="107">
        <v>763</v>
      </c>
      <c r="X226" s="107">
        <v>801</v>
      </c>
      <c r="Y226" s="107">
        <v>839</v>
      </c>
      <c r="Z226" s="107">
        <v>878</v>
      </c>
      <c r="AA226" s="107">
        <v>916</v>
      </c>
      <c r="AB226" s="107">
        <v>954</v>
      </c>
      <c r="AC226" s="107">
        <v>992</v>
      </c>
      <c r="AD226" s="107">
        <v>1030</v>
      </c>
      <c r="AE226" s="107">
        <v>1068</v>
      </c>
      <c r="AF226" s="107">
        <v>1107</v>
      </c>
      <c r="AG226" s="108">
        <v>1145</v>
      </c>
    </row>
    <row r="227" spans="1:33" ht="16.05" customHeight="1"/>
    <row r="228" spans="1:33" ht="16.05" customHeight="1" thickBot="1"/>
    <row r="229" spans="1:33" ht="16.05" customHeight="1">
      <c r="B229" s="96" t="s">
        <v>181</v>
      </c>
      <c r="C229" s="97" t="s">
        <v>182</v>
      </c>
      <c r="D229" s="98">
        <v>1</v>
      </c>
      <c r="E229" s="98">
        <v>2</v>
      </c>
      <c r="F229" s="98">
        <v>3</v>
      </c>
      <c r="G229" s="98">
        <v>4</v>
      </c>
      <c r="H229" s="98">
        <v>5</v>
      </c>
      <c r="I229" s="98">
        <v>6</v>
      </c>
      <c r="J229" s="98">
        <v>7</v>
      </c>
      <c r="K229" s="98">
        <v>8</v>
      </c>
      <c r="L229" s="98">
        <v>9</v>
      </c>
      <c r="M229" s="98">
        <v>10</v>
      </c>
      <c r="N229" s="98">
        <v>11</v>
      </c>
      <c r="O229" s="98">
        <v>12</v>
      </c>
      <c r="P229" s="98">
        <v>13</v>
      </c>
      <c r="Q229" s="98">
        <v>14</v>
      </c>
      <c r="R229" s="98">
        <v>15</v>
      </c>
      <c r="S229" s="98">
        <v>16</v>
      </c>
      <c r="T229" s="98">
        <v>17</v>
      </c>
      <c r="U229" s="98">
        <v>18</v>
      </c>
      <c r="V229" s="98">
        <v>19</v>
      </c>
      <c r="W229" s="98">
        <v>20</v>
      </c>
      <c r="X229" s="98">
        <v>21</v>
      </c>
      <c r="Y229" s="98">
        <v>22</v>
      </c>
      <c r="Z229" s="98">
        <v>23</v>
      </c>
      <c r="AA229" s="98">
        <v>24</v>
      </c>
      <c r="AB229" s="98">
        <v>25</v>
      </c>
      <c r="AC229" s="98">
        <v>26</v>
      </c>
      <c r="AD229" s="98">
        <v>27</v>
      </c>
      <c r="AE229" s="98">
        <v>28</v>
      </c>
      <c r="AF229" s="98">
        <v>29</v>
      </c>
      <c r="AG229" s="99">
        <v>30</v>
      </c>
    </row>
    <row r="230" spans="1:33" ht="16.05" customHeight="1">
      <c r="A230" s="6">
        <f>1</f>
        <v>1</v>
      </c>
      <c r="B230" s="117">
        <v>11100</v>
      </c>
      <c r="C230" s="71" t="s">
        <v>184</v>
      </c>
      <c r="D230" s="72">
        <v>33</v>
      </c>
      <c r="E230" s="72">
        <v>65</v>
      </c>
      <c r="F230" s="72">
        <v>97</v>
      </c>
      <c r="G230" s="72">
        <v>129</v>
      </c>
      <c r="H230" s="72">
        <v>162</v>
      </c>
      <c r="I230" s="72">
        <v>195</v>
      </c>
      <c r="J230" s="72">
        <v>226</v>
      </c>
      <c r="K230" s="72">
        <v>259</v>
      </c>
      <c r="L230" s="72">
        <v>291</v>
      </c>
      <c r="M230" s="72">
        <v>324</v>
      </c>
      <c r="N230" s="72">
        <v>356</v>
      </c>
      <c r="O230" s="72">
        <v>388</v>
      </c>
      <c r="P230" s="72">
        <v>421</v>
      </c>
      <c r="Q230" s="72">
        <v>453</v>
      </c>
      <c r="R230" s="72">
        <v>486</v>
      </c>
      <c r="S230" s="72">
        <v>518</v>
      </c>
      <c r="T230" s="72">
        <v>550</v>
      </c>
      <c r="U230" s="72">
        <v>583</v>
      </c>
      <c r="V230" s="72">
        <v>615</v>
      </c>
      <c r="W230" s="72">
        <v>648</v>
      </c>
      <c r="X230" s="72">
        <v>679</v>
      </c>
      <c r="Y230" s="72">
        <v>712</v>
      </c>
      <c r="Z230" s="72">
        <v>745</v>
      </c>
      <c r="AA230" s="72">
        <v>777</v>
      </c>
      <c r="AB230" s="72">
        <v>810</v>
      </c>
      <c r="AC230" s="72">
        <v>841</v>
      </c>
      <c r="AD230" s="72">
        <v>874</v>
      </c>
      <c r="AE230" s="72">
        <v>907</v>
      </c>
      <c r="AF230" s="72">
        <v>939</v>
      </c>
      <c r="AG230" s="73">
        <v>972</v>
      </c>
    </row>
    <row r="231" spans="1:33" ht="16.05" customHeight="1">
      <c r="A231" s="8">
        <f>1+B230</f>
        <v>11101</v>
      </c>
      <c r="B231" s="117">
        <v>12540</v>
      </c>
      <c r="C231" s="71" t="s">
        <v>184</v>
      </c>
      <c r="D231" s="72">
        <v>37</v>
      </c>
      <c r="E231" s="72">
        <v>73</v>
      </c>
      <c r="F231" s="72">
        <v>110</v>
      </c>
      <c r="G231" s="72">
        <v>147</v>
      </c>
      <c r="H231" s="72">
        <v>183</v>
      </c>
      <c r="I231" s="72">
        <v>220</v>
      </c>
      <c r="J231" s="72">
        <v>256</v>
      </c>
      <c r="K231" s="72">
        <v>292</v>
      </c>
      <c r="L231" s="72">
        <v>329</v>
      </c>
      <c r="M231" s="72">
        <v>365</v>
      </c>
      <c r="N231" s="72">
        <v>402</v>
      </c>
      <c r="O231" s="72">
        <v>439</v>
      </c>
      <c r="P231" s="72">
        <v>475</v>
      </c>
      <c r="Q231" s="72">
        <v>512</v>
      </c>
      <c r="R231" s="72">
        <v>549</v>
      </c>
      <c r="S231" s="72">
        <v>585</v>
      </c>
      <c r="T231" s="72">
        <v>622</v>
      </c>
      <c r="U231" s="72">
        <v>659</v>
      </c>
      <c r="V231" s="72">
        <v>695</v>
      </c>
      <c r="W231" s="72">
        <v>732</v>
      </c>
      <c r="X231" s="72">
        <v>768</v>
      </c>
      <c r="Y231" s="72">
        <v>804</v>
      </c>
      <c r="Z231" s="72">
        <v>841</v>
      </c>
      <c r="AA231" s="72">
        <v>878</v>
      </c>
      <c r="AB231" s="72">
        <v>914</v>
      </c>
      <c r="AC231" s="72">
        <v>951</v>
      </c>
      <c r="AD231" s="72">
        <v>988</v>
      </c>
      <c r="AE231" s="72">
        <v>1024</v>
      </c>
      <c r="AF231" s="72">
        <v>1061</v>
      </c>
      <c r="AG231" s="73">
        <v>1097</v>
      </c>
    </row>
    <row r="232" spans="1:33" ht="16.05" customHeight="1">
      <c r="A232" s="8">
        <f>1+B231</f>
        <v>12541</v>
      </c>
      <c r="B232" s="117">
        <v>13500</v>
      </c>
      <c r="C232" s="71" t="s">
        <v>184</v>
      </c>
      <c r="D232" s="72">
        <v>39</v>
      </c>
      <c r="E232" s="72">
        <v>78</v>
      </c>
      <c r="F232" s="72">
        <v>118</v>
      </c>
      <c r="G232" s="72">
        <v>158</v>
      </c>
      <c r="H232" s="72">
        <v>197</v>
      </c>
      <c r="I232" s="72">
        <v>236</v>
      </c>
      <c r="J232" s="72">
        <v>276</v>
      </c>
      <c r="K232" s="72">
        <v>315</v>
      </c>
      <c r="L232" s="72">
        <v>354</v>
      </c>
      <c r="M232" s="72">
        <v>394</v>
      </c>
      <c r="N232" s="72">
        <v>433</v>
      </c>
      <c r="O232" s="72">
        <v>473</v>
      </c>
      <c r="P232" s="72">
        <v>512</v>
      </c>
      <c r="Q232" s="72">
        <v>551</v>
      </c>
      <c r="R232" s="72">
        <v>590</v>
      </c>
      <c r="S232" s="72">
        <v>630</v>
      </c>
      <c r="T232" s="72">
        <v>670</v>
      </c>
      <c r="U232" s="72">
        <v>709</v>
      </c>
      <c r="V232" s="72">
        <v>748</v>
      </c>
      <c r="W232" s="72">
        <v>788</v>
      </c>
      <c r="X232" s="72">
        <v>827</v>
      </c>
      <c r="Y232" s="72">
        <v>866</v>
      </c>
      <c r="Z232" s="72">
        <v>905</v>
      </c>
      <c r="AA232" s="72">
        <v>945</v>
      </c>
      <c r="AB232" s="72">
        <v>985</v>
      </c>
      <c r="AC232" s="72">
        <v>1024</v>
      </c>
      <c r="AD232" s="72">
        <v>1063</v>
      </c>
      <c r="AE232" s="72">
        <v>1102</v>
      </c>
      <c r="AF232" s="72">
        <v>1142</v>
      </c>
      <c r="AG232" s="73">
        <v>1182</v>
      </c>
    </row>
    <row r="233" spans="1:33" ht="16.05" customHeight="1">
      <c r="A233" s="8">
        <f t="shared" ref="A233:A257" si="191">1+B232</f>
        <v>13501</v>
      </c>
      <c r="B233" s="117">
        <v>15840</v>
      </c>
      <c r="C233" s="71" t="s">
        <v>184</v>
      </c>
      <c r="D233" s="72">
        <v>47</v>
      </c>
      <c r="E233" s="72">
        <v>92</v>
      </c>
      <c r="F233" s="72">
        <v>139</v>
      </c>
      <c r="G233" s="72">
        <v>185</v>
      </c>
      <c r="H233" s="72">
        <v>231</v>
      </c>
      <c r="I233" s="72">
        <v>277</v>
      </c>
      <c r="J233" s="72">
        <v>324</v>
      </c>
      <c r="K233" s="72">
        <v>370</v>
      </c>
      <c r="L233" s="72">
        <v>416</v>
      </c>
      <c r="M233" s="72">
        <v>462</v>
      </c>
      <c r="N233" s="72">
        <v>509</v>
      </c>
      <c r="O233" s="72">
        <v>554</v>
      </c>
      <c r="P233" s="72">
        <v>601</v>
      </c>
      <c r="Q233" s="72">
        <v>647</v>
      </c>
      <c r="R233" s="72">
        <v>693</v>
      </c>
      <c r="S233" s="72">
        <v>739</v>
      </c>
      <c r="T233" s="72">
        <v>786</v>
      </c>
      <c r="U233" s="72">
        <v>832</v>
      </c>
      <c r="V233" s="72">
        <v>878</v>
      </c>
      <c r="W233" s="72">
        <v>924</v>
      </c>
      <c r="X233" s="72">
        <v>971</v>
      </c>
      <c r="Y233" s="72">
        <v>1016</v>
      </c>
      <c r="Z233" s="72">
        <v>1063</v>
      </c>
      <c r="AA233" s="72">
        <v>1109</v>
      </c>
      <c r="AB233" s="72">
        <v>1155</v>
      </c>
      <c r="AC233" s="72">
        <v>1201</v>
      </c>
      <c r="AD233" s="72">
        <v>1248</v>
      </c>
      <c r="AE233" s="72">
        <v>1293</v>
      </c>
      <c r="AF233" s="72">
        <v>1340</v>
      </c>
      <c r="AG233" s="73">
        <v>1386</v>
      </c>
    </row>
    <row r="234" spans="1:33" ht="16.05" customHeight="1">
      <c r="A234" s="8">
        <f t="shared" si="191"/>
        <v>15841</v>
      </c>
      <c r="B234" s="117">
        <v>16500</v>
      </c>
      <c r="C234" s="71" t="s">
        <v>184</v>
      </c>
      <c r="D234" s="72">
        <v>48</v>
      </c>
      <c r="E234" s="72">
        <v>97</v>
      </c>
      <c r="F234" s="72">
        <v>145</v>
      </c>
      <c r="G234" s="72">
        <v>192</v>
      </c>
      <c r="H234" s="72">
        <v>240</v>
      </c>
      <c r="I234" s="72">
        <v>289</v>
      </c>
      <c r="J234" s="72">
        <v>337</v>
      </c>
      <c r="K234" s="72">
        <v>385</v>
      </c>
      <c r="L234" s="72">
        <v>433</v>
      </c>
      <c r="M234" s="72">
        <v>482</v>
      </c>
      <c r="N234" s="72">
        <v>529</v>
      </c>
      <c r="O234" s="72">
        <v>577</v>
      </c>
      <c r="P234" s="72">
        <v>626</v>
      </c>
      <c r="Q234" s="72">
        <v>674</v>
      </c>
      <c r="R234" s="72">
        <v>722</v>
      </c>
      <c r="S234" s="72">
        <v>770</v>
      </c>
      <c r="T234" s="72">
        <v>818</v>
      </c>
      <c r="U234" s="72">
        <v>866</v>
      </c>
      <c r="V234" s="72">
        <v>914</v>
      </c>
      <c r="W234" s="72">
        <v>963</v>
      </c>
      <c r="X234" s="72">
        <v>1011</v>
      </c>
      <c r="Y234" s="72">
        <v>1059</v>
      </c>
      <c r="Z234" s="72">
        <v>1107</v>
      </c>
      <c r="AA234" s="72">
        <v>1155</v>
      </c>
      <c r="AB234" s="72">
        <v>1203</v>
      </c>
      <c r="AC234" s="72">
        <v>1251</v>
      </c>
      <c r="AD234" s="72">
        <v>1299</v>
      </c>
      <c r="AE234" s="72">
        <v>1348</v>
      </c>
      <c r="AF234" s="72">
        <v>1396</v>
      </c>
      <c r="AG234" s="73">
        <v>1444</v>
      </c>
    </row>
    <row r="235" spans="1:33" ht="16.05" customHeight="1">
      <c r="A235" s="8">
        <f t="shared" si="191"/>
        <v>16501</v>
      </c>
      <c r="B235" s="117">
        <v>17280</v>
      </c>
      <c r="C235" s="71" t="s">
        <v>184</v>
      </c>
      <c r="D235" s="72">
        <v>50</v>
      </c>
      <c r="E235" s="72">
        <v>101</v>
      </c>
      <c r="F235" s="72">
        <v>151</v>
      </c>
      <c r="G235" s="72">
        <v>201</v>
      </c>
      <c r="H235" s="72">
        <v>252</v>
      </c>
      <c r="I235" s="72">
        <v>302</v>
      </c>
      <c r="J235" s="72">
        <v>353</v>
      </c>
      <c r="K235" s="72">
        <v>403</v>
      </c>
      <c r="L235" s="72">
        <v>453</v>
      </c>
      <c r="M235" s="72">
        <v>504</v>
      </c>
      <c r="N235" s="72">
        <v>554</v>
      </c>
      <c r="O235" s="72">
        <v>604</v>
      </c>
      <c r="P235" s="72">
        <v>655</v>
      </c>
      <c r="Q235" s="72">
        <v>705</v>
      </c>
      <c r="R235" s="72">
        <v>756</v>
      </c>
      <c r="S235" s="72">
        <v>807</v>
      </c>
      <c r="T235" s="72">
        <v>857</v>
      </c>
      <c r="U235" s="72">
        <v>908</v>
      </c>
      <c r="V235" s="72">
        <v>958</v>
      </c>
      <c r="W235" s="72">
        <v>1008</v>
      </c>
      <c r="X235" s="72">
        <v>1059</v>
      </c>
      <c r="Y235" s="72">
        <v>1109</v>
      </c>
      <c r="Z235" s="72">
        <v>1159</v>
      </c>
      <c r="AA235" s="72">
        <v>1210</v>
      </c>
      <c r="AB235" s="72">
        <v>1260</v>
      </c>
      <c r="AC235" s="72">
        <v>1311</v>
      </c>
      <c r="AD235" s="72">
        <v>1361</v>
      </c>
      <c r="AE235" s="72">
        <v>1411</v>
      </c>
      <c r="AF235" s="72">
        <v>1462</v>
      </c>
      <c r="AG235" s="73">
        <v>1512</v>
      </c>
    </row>
    <row r="236" spans="1:33" ht="16.05" customHeight="1">
      <c r="A236" s="8">
        <f t="shared" si="191"/>
        <v>17281</v>
      </c>
      <c r="B236" s="117">
        <v>17880</v>
      </c>
      <c r="C236" s="71" t="s">
        <v>184</v>
      </c>
      <c r="D236" s="72">
        <v>52</v>
      </c>
      <c r="E236" s="72">
        <v>104</v>
      </c>
      <c r="F236" s="72">
        <v>157</v>
      </c>
      <c r="G236" s="72">
        <v>209</v>
      </c>
      <c r="H236" s="72">
        <v>261</v>
      </c>
      <c r="I236" s="72">
        <v>313</v>
      </c>
      <c r="J236" s="72">
        <v>365</v>
      </c>
      <c r="K236" s="72">
        <v>417</v>
      </c>
      <c r="L236" s="72">
        <v>470</v>
      </c>
      <c r="M236" s="72">
        <v>522</v>
      </c>
      <c r="N236" s="72">
        <v>574</v>
      </c>
      <c r="O236" s="72">
        <v>626</v>
      </c>
      <c r="P236" s="72">
        <v>678</v>
      </c>
      <c r="Q236" s="72">
        <v>730</v>
      </c>
      <c r="R236" s="72">
        <v>783</v>
      </c>
      <c r="S236" s="72">
        <v>835</v>
      </c>
      <c r="T236" s="72">
        <v>887</v>
      </c>
      <c r="U236" s="72">
        <v>939</v>
      </c>
      <c r="V236" s="72">
        <v>991</v>
      </c>
      <c r="W236" s="72">
        <v>1043</v>
      </c>
      <c r="X236" s="72">
        <v>1096</v>
      </c>
      <c r="Y236" s="72">
        <v>1148</v>
      </c>
      <c r="Z236" s="72">
        <v>1199</v>
      </c>
      <c r="AA236" s="72">
        <v>1251</v>
      </c>
      <c r="AB236" s="72">
        <v>1303</v>
      </c>
      <c r="AC236" s="72">
        <v>1355</v>
      </c>
      <c r="AD236" s="72">
        <v>1408</v>
      </c>
      <c r="AE236" s="72">
        <v>1460</v>
      </c>
      <c r="AF236" s="72">
        <v>1512</v>
      </c>
      <c r="AG236" s="73">
        <v>1564</v>
      </c>
    </row>
    <row r="237" spans="1:33" ht="16.05" customHeight="1">
      <c r="A237" s="8">
        <f t="shared" si="191"/>
        <v>17881</v>
      </c>
      <c r="B237" s="117">
        <v>19047</v>
      </c>
      <c r="C237" s="71" t="s">
        <v>184</v>
      </c>
      <c r="D237" s="72">
        <v>55</v>
      </c>
      <c r="E237" s="72">
        <v>111</v>
      </c>
      <c r="F237" s="72">
        <v>166</v>
      </c>
      <c r="G237" s="72">
        <v>222</v>
      </c>
      <c r="H237" s="72">
        <v>278</v>
      </c>
      <c r="I237" s="72">
        <v>334</v>
      </c>
      <c r="J237" s="72">
        <v>389</v>
      </c>
      <c r="K237" s="72">
        <v>445</v>
      </c>
      <c r="L237" s="72">
        <v>500</v>
      </c>
      <c r="M237" s="72">
        <v>555</v>
      </c>
      <c r="N237" s="72">
        <v>611</v>
      </c>
      <c r="O237" s="72">
        <v>666</v>
      </c>
      <c r="P237" s="72">
        <v>722</v>
      </c>
      <c r="Q237" s="72">
        <v>778</v>
      </c>
      <c r="R237" s="72">
        <v>834</v>
      </c>
      <c r="S237" s="72">
        <v>889</v>
      </c>
      <c r="T237" s="72">
        <v>945</v>
      </c>
      <c r="U237" s="72">
        <v>1000</v>
      </c>
      <c r="V237" s="72">
        <v>1055</v>
      </c>
      <c r="W237" s="72">
        <v>1111</v>
      </c>
      <c r="X237" s="72">
        <v>1166</v>
      </c>
      <c r="Y237" s="72">
        <v>1222</v>
      </c>
      <c r="Z237" s="72">
        <v>1278</v>
      </c>
      <c r="AA237" s="72">
        <v>1334</v>
      </c>
      <c r="AB237" s="72">
        <v>1389</v>
      </c>
      <c r="AC237" s="72">
        <v>1445</v>
      </c>
      <c r="AD237" s="72">
        <v>1500</v>
      </c>
      <c r="AE237" s="72">
        <v>1555</v>
      </c>
      <c r="AF237" s="72">
        <v>1611</v>
      </c>
      <c r="AG237" s="73">
        <v>1666</v>
      </c>
    </row>
    <row r="238" spans="1:33" ht="16.05" customHeight="1">
      <c r="A238" s="8">
        <f t="shared" si="191"/>
        <v>19048</v>
      </c>
      <c r="B238" s="103">
        <v>20008</v>
      </c>
      <c r="C238" s="71" t="s">
        <v>184</v>
      </c>
      <c r="D238" s="72">
        <v>59</v>
      </c>
      <c r="E238" s="72">
        <v>116</v>
      </c>
      <c r="F238" s="72">
        <v>175</v>
      </c>
      <c r="G238" s="72">
        <v>234</v>
      </c>
      <c r="H238" s="72">
        <v>291</v>
      </c>
      <c r="I238" s="72">
        <v>350</v>
      </c>
      <c r="J238" s="72">
        <v>409</v>
      </c>
      <c r="K238" s="72">
        <v>467</v>
      </c>
      <c r="L238" s="72">
        <v>525</v>
      </c>
      <c r="M238" s="72">
        <v>584</v>
      </c>
      <c r="N238" s="72">
        <v>642</v>
      </c>
      <c r="O238" s="72">
        <v>700</v>
      </c>
      <c r="P238" s="72">
        <v>759</v>
      </c>
      <c r="Q238" s="72">
        <v>817</v>
      </c>
      <c r="R238" s="72">
        <v>875</v>
      </c>
      <c r="S238" s="72">
        <v>934</v>
      </c>
      <c r="T238" s="72">
        <v>992</v>
      </c>
      <c r="U238" s="72">
        <v>1050</v>
      </c>
      <c r="V238" s="72">
        <v>1109</v>
      </c>
      <c r="W238" s="72">
        <v>1167</v>
      </c>
      <c r="X238" s="72">
        <v>1225</v>
      </c>
      <c r="Y238" s="72">
        <v>1284</v>
      </c>
      <c r="Z238" s="72">
        <v>1342</v>
      </c>
      <c r="AA238" s="72">
        <v>1401</v>
      </c>
      <c r="AB238" s="72">
        <v>1459</v>
      </c>
      <c r="AC238" s="72">
        <v>1517</v>
      </c>
      <c r="AD238" s="72">
        <v>1576</v>
      </c>
      <c r="AE238" s="72">
        <v>1634</v>
      </c>
      <c r="AF238" s="72">
        <v>1692</v>
      </c>
      <c r="AG238" s="73">
        <v>1751</v>
      </c>
    </row>
    <row r="239" spans="1:33" ht="16.05" customHeight="1">
      <c r="A239" s="8">
        <f t="shared" si="191"/>
        <v>20009</v>
      </c>
      <c r="B239" s="103">
        <v>21009</v>
      </c>
      <c r="C239" s="71" t="s">
        <v>184</v>
      </c>
      <c r="D239" s="72">
        <v>61</v>
      </c>
      <c r="E239" s="72">
        <v>123</v>
      </c>
      <c r="F239" s="72">
        <v>184</v>
      </c>
      <c r="G239" s="72">
        <v>245</v>
      </c>
      <c r="H239" s="72">
        <v>307</v>
      </c>
      <c r="I239" s="72">
        <v>367</v>
      </c>
      <c r="J239" s="72">
        <v>429</v>
      </c>
      <c r="K239" s="72">
        <v>490</v>
      </c>
      <c r="L239" s="72">
        <v>551</v>
      </c>
      <c r="M239" s="72">
        <v>613</v>
      </c>
      <c r="N239" s="72">
        <v>674</v>
      </c>
      <c r="O239" s="72">
        <v>735</v>
      </c>
      <c r="P239" s="72">
        <v>797</v>
      </c>
      <c r="Q239" s="72">
        <v>858</v>
      </c>
      <c r="R239" s="72">
        <v>920</v>
      </c>
      <c r="S239" s="72">
        <v>980</v>
      </c>
      <c r="T239" s="72">
        <v>1041</v>
      </c>
      <c r="U239" s="72">
        <v>1103</v>
      </c>
      <c r="V239" s="72">
        <v>1164</v>
      </c>
      <c r="W239" s="72">
        <v>1225</v>
      </c>
      <c r="X239" s="72">
        <v>1287</v>
      </c>
      <c r="Y239" s="72">
        <v>1348</v>
      </c>
      <c r="Z239" s="72">
        <v>1410</v>
      </c>
      <c r="AA239" s="72">
        <v>1471</v>
      </c>
      <c r="AB239" s="72">
        <v>1532</v>
      </c>
      <c r="AC239" s="72">
        <v>1593</v>
      </c>
      <c r="AD239" s="72">
        <v>1654</v>
      </c>
      <c r="AE239" s="72">
        <v>1715</v>
      </c>
      <c r="AF239" s="72">
        <v>1777</v>
      </c>
      <c r="AG239" s="73">
        <v>1838</v>
      </c>
    </row>
    <row r="240" spans="1:33" ht="16.05" customHeight="1">
      <c r="A240" s="8">
        <f t="shared" si="191"/>
        <v>21010</v>
      </c>
      <c r="B240" s="103">
        <v>22000</v>
      </c>
      <c r="C240" s="71" t="s">
        <v>184</v>
      </c>
      <c r="D240" s="72">
        <v>64</v>
      </c>
      <c r="E240" s="72">
        <v>128</v>
      </c>
      <c r="F240" s="72">
        <v>192</v>
      </c>
      <c r="G240" s="72">
        <v>257</v>
      </c>
      <c r="H240" s="72">
        <v>321</v>
      </c>
      <c r="I240" s="72">
        <v>385</v>
      </c>
      <c r="J240" s="72">
        <v>449</v>
      </c>
      <c r="K240" s="72">
        <v>513</v>
      </c>
      <c r="L240" s="72">
        <v>577</v>
      </c>
      <c r="M240" s="72">
        <v>641</v>
      </c>
      <c r="N240" s="72">
        <v>705</v>
      </c>
      <c r="O240" s="72">
        <v>770</v>
      </c>
      <c r="P240" s="72">
        <v>834</v>
      </c>
      <c r="Q240" s="72">
        <v>898</v>
      </c>
      <c r="R240" s="72">
        <v>963</v>
      </c>
      <c r="S240" s="72">
        <v>1027</v>
      </c>
      <c r="T240" s="72">
        <v>1091</v>
      </c>
      <c r="U240" s="72">
        <v>1155</v>
      </c>
      <c r="V240" s="72">
        <v>1220</v>
      </c>
      <c r="W240" s="72">
        <v>1284</v>
      </c>
      <c r="X240" s="72">
        <v>1348</v>
      </c>
      <c r="Y240" s="72">
        <v>1412</v>
      </c>
      <c r="Z240" s="72">
        <v>1476</v>
      </c>
      <c r="AA240" s="72">
        <v>1540</v>
      </c>
      <c r="AB240" s="72">
        <v>1604</v>
      </c>
      <c r="AC240" s="72">
        <v>1668</v>
      </c>
      <c r="AD240" s="72">
        <v>1733</v>
      </c>
      <c r="AE240" s="72">
        <v>1797</v>
      </c>
      <c r="AF240" s="72">
        <v>1861</v>
      </c>
      <c r="AG240" s="73">
        <v>1925</v>
      </c>
    </row>
    <row r="241" spans="1:33" ht="16.05" customHeight="1">
      <c r="A241" s="8">
        <f t="shared" si="191"/>
        <v>22001</v>
      </c>
      <c r="B241" s="117">
        <v>23100</v>
      </c>
      <c r="C241" s="71" t="s">
        <v>184</v>
      </c>
      <c r="D241" s="72">
        <v>67</v>
      </c>
      <c r="E241" s="72">
        <v>135</v>
      </c>
      <c r="F241" s="72">
        <v>202</v>
      </c>
      <c r="G241" s="72">
        <v>270</v>
      </c>
      <c r="H241" s="72">
        <v>337</v>
      </c>
      <c r="I241" s="72">
        <v>404</v>
      </c>
      <c r="J241" s="72">
        <v>472</v>
      </c>
      <c r="K241" s="72">
        <v>539</v>
      </c>
      <c r="L241" s="72">
        <v>607</v>
      </c>
      <c r="M241" s="72">
        <v>674</v>
      </c>
      <c r="N241" s="72">
        <v>741</v>
      </c>
      <c r="O241" s="72">
        <v>809</v>
      </c>
      <c r="P241" s="72">
        <v>876</v>
      </c>
      <c r="Q241" s="72">
        <v>943</v>
      </c>
      <c r="R241" s="72">
        <v>1011</v>
      </c>
      <c r="S241" s="72">
        <v>1078</v>
      </c>
      <c r="T241" s="72">
        <v>1146</v>
      </c>
      <c r="U241" s="72">
        <v>1213</v>
      </c>
      <c r="V241" s="72">
        <v>1280</v>
      </c>
      <c r="W241" s="72">
        <v>1348</v>
      </c>
      <c r="X241" s="72">
        <v>1415</v>
      </c>
      <c r="Y241" s="72">
        <v>1483</v>
      </c>
      <c r="Z241" s="72">
        <v>1550</v>
      </c>
      <c r="AA241" s="72">
        <v>1617</v>
      </c>
      <c r="AB241" s="72">
        <v>1685</v>
      </c>
      <c r="AC241" s="72">
        <v>1752</v>
      </c>
      <c r="AD241" s="72">
        <v>1820</v>
      </c>
      <c r="AE241" s="72">
        <v>1887</v>
      </c>
      <c r="AF241" s="72">
        <v>1954</v>
      </c>
      <c r="AG241" s="73">
        <v>2022</v>
      </c>
    </row>
    <row r="242" spans="1:33" ht="16.05" customHeight="1">
      <c r="A242" s="8">
        <f t="shared" si="191"/>
        <v>23101</v>
      </c>
      <c r="B242" s="117">
        <v>24000</v>
      </c>
      <c r="C242" s="71" t="s">
        <v>184</v>
      </c>
      <c r="D242" s="72">
        <v>70</v>
      </c>
      <c r="E242" s="72">
        <v>140</v>
      </c>
      <c r="F242" s="72">
        <v>210</v>
      </c>
      <c r="G242" s="72">
        <v>280</v>
      </c>
      <c r="H242" s="72">
        <v>350</v>
      </c>
      <c r="I242" s="72">
        <v>420</v>
      </c>
      <c r="J242" s="72">
        <v>490</v>
      </c>
      <c r="K242" s="72">
        <v>560</v>
      </c>
      <c r="L242" s="72">
        <v>630</v>
      </c>
      <c r="M242" s="72">
        <v>700</v>
      </c>
      <c r="N242" s="72">
        <v>770</v>
      </c>
      <c r="O242" s="72">
        <v>840</v>
      </c>
      <c r="P242" s="72">
        <v>910</v>
      </c>
      <c r="Q242" s="72">
        <v>980</v>
      </c>
      <c r="R242" s="72">
        <v>1050</v>
      </c>
      <c r="S242" s="72">
        <v>1120</v>
      </c>
      <c r="T242" s="72">
        <v>1190</v>
      </c>
      <c r="U242" s="72">
        <v>1260</v>
      </c>
      <c r="V242" s="72">
        <v>1330</v>
      </c>
      <c r="W242" s="72">
        <v>1400</v>
      </c>
      <c r="X242" s="72">
        <v>1470</v>
      </c>
      <c r="Y242" s="72">
        <v>1540</v>
      </c>
      <c r="Z242" s="72">
        <v>1610</v>
      </c>
      <c r="AA242" s="72">
        <v>1680</v>
      </c>
      <c r="AB242" s="72">
        <v>1750</v>
      </c>
      <c r="AC242" s="72">
        <v>1820</v>
      </c>
      <c r="AD242" s="72">
        <v>1890</v>
      </c>
      <c r="AE242" s="72">
        <v>1960</v>
      </c>
      <c r="AF242" s="72">
        <v>2030</v>
      </c>
      <c r="AG242" s="73">
        <v>2100</v>
      </c>
    </row>
    <row r="243" spans="1:33" ht="16.05" customHeight="1">
      <c r="A243" s="8">
        <f t="shared" si="191"/>
        <v>24001</v>
      </c>
      <c r="B243" s="119">
        <v>25250</v>
      </c>
      <c r="C243" s="71" t="s">
        <v>184</v>
      </c>
      <c r="D243" s="72">
        <v>74</v>
      </c>
      <c r="E243" s="72">
        <v>148</v>
      </c>
      <c r="F243" s="72">
        <v>221</v>
      </c>
      <c r="G243" s="72">
        <v>295</v>
      </c>
      <c r="H243" s="72">
        <v>368</v>
      </c>
      <c r="I243" s="72">
        <v>442</v>
      </c>
      <c r="J243" s="72">
        <v>515</v>
      </c>
      <c r="K243" s="72">
        <v>589</v>
      </c>
      <c r="L243" s="72">
        <v>663</v>
      </c>
      <c r="M243" s="72">
        <v>737</v>
      </c>
      <c r="N243" s="72">
        <v>810</v>
      </c>
      <c r="O243" s="72">
        <v>884</v>
      </c>
      <c r="P243" s="72">
        <v>958</v>
      </c>
      <c r="Q243" s="72">
        <v>1031</v>
      </c>
      <c r="R243" s="72">
        <v>1104</v>
      </c>
      <c r="S243" s="72">
        <v>1178</v>
      </c>
      <c r="T243" s="72">
        <v>1252</v>
      </c>
      <c r="U243" s="72">
        <v>1326</v>
      </c>
      <c r="V243" s="72">
        <v>1399</v>
      </c>
      <c r="W243" s="72">
        <v>1473</v>
      </c>
      <c r="X243" s="72">
        <v>1547</v>
      </c>
      <c r="Y243" s="72">
        <v>1621</v>
      </c>
      <c r="Z243" s="72">
        <v>1694</v>
      </c>
      <c r="AA243" s="72">
        <v>1767</v>
      </c>
      <c r="AB243" s="72">
        <v>1841</v>
      </c>
      <c r="AC243" s="72">
        <v>1915</v>
      </c>
      <c r="AD243" s="72">
        <v>1988</v>
      </c>
      <c r="AE243" s="72">
        <v>2062</v>
      </c>
      <c r="AF243" s="72">
        <v>2136</v>
      </c>
      <c r="AG243" s="73">
        <v>2210</v>
      </c>
    </row>
    <row r="244" spans="1:33" ht="16.05" customHeight="1">
      <c r="A244" s="8">
        <f t="shared" si="191"/>
        <v>25251</v>
      </c>
      <c r="B244" s="117">
        <v>26400</v>
      </c>
      <c r="C244" s="71" t="s">
        <v>184</v>
      </c>
      <c r="D244" s="72">
        <v>77</v>
      </c>
      <c r="E244" s="72">
        <v>154</v>
      </c>
      <c r="F244" s="72">
        <v>231</v>
      </c>
      <c r="G244" s="72">
        <v>308</v>
      </c>
      <c r="H244" s="72">
        <v>385</v>
      </c>
      <c r="I244" s="72">
        <v>462</v>
      </c>
      <c r="J244" s="72">
        <v>539</v>
      </c>
      <c r="K244" s="72">
        <v>616</v>
      </c>
      <c r="L244" s="72">
        <v>693</v>
      </c>
      <c r="M244" s="72">
        <v>770</v>
      </c>
      <c r="N244" s="72">
        <v>847</v>
      </c>
      <c r="O244" s="72">
        <v>924</v>
      </c>
      <c r="P244" s="72">
        <v>1001</v>
      </c>
      <c r="Q244" s="72">
        <v>1078</v>
      </c>
      <c r="R244" s="72">
        <v>1155</v>
      </c>
      <c r="S244" s="72">
        <v>1232</v>
      </c>
      <c r="T244" s="72">
        <v>1309</v>
      </c>
      <c r="U244" s="72">
        <v>1386</v>
      </c>
      <c r="V244" s="72">
        <v>1463</v>
      </c>
      <c r="W244" s="72">
        <v>1540</v>
      </c>
      <c r="X244" s="72">
        <v>1617</v>
      </c>
      <c r="Y244" s="72">
        <v>1694</v>
      </c>
      <c r="Z244" s="72">
        <v>1771</v>
      </c>
      <c r="AA244" s="72">
        <v>1848</v>
      </c>
      <c r="AB244" s="72">
        <v>1925</v>
      </c>
      <c r="AC244" s="72">
        <v>2002</v>
      </c>
      <c r="AD244" s="72">
        <v>2079</v>
      </c>
      <c r="AE244" s="72">
        <v>2156</v>
      </c>
      <c r="AF244" s="72">
        <v>2233</v>
      </c>
      <c r="AG244" s="73">
        <v>2310</v>
      </c>
    </row>
    <row r="245" spans="1:33" ht="16.05" customHeight="1">
      <c r="A245" s="8">
        <f t="shared" si="191"/>
        <v>26401</v>
      </c>
      <c r="B245" s="117">
        <v>27600</v>
      </c>
      <c r="C245" s="71" t="s">
        <v>184</v>
      </c>
      <c r="D245" s="72">
        <v>80</v>
      </c>
      <c r="E245" s="72">
        <v>161</v>
      </c>
      <c r="F245" s="72">
        <v>241</v>
      </c>
      <c r="G245" s="72">
        <v>322</v>
      </c>
      <c r="H245" s="72">
        <v>402</v>
      </c>
      <c r="I245" s="72">
        <v>483</v>
      </c>
      <c r="J245" s="72">
        <v>563</v>
      </c>
      <c r="K245" s="72">
        <v>644</v>
      </c>
      <c r="L245" s="72">
        <v>725</v>
      </c>
      <c r="M245" s="72">
        <v>805</v>
      </c>
      <c r="N245" s="72">
        <v>886</v>
      </c>
      <c r="O245" s="72">
        <v>966</v>
      </c>
      <c r="P245" s="72">
        <v>1047</v>
      </c>
      <c r="Q245" s="72">
        <v>1127</v>
      </c>
      <c r="R245" s="72">
        <v>1208</v>
      </c>
      <c r="S245" s="72">
        <v>1288</v>
      </c>
      <c r="T245" s="72">
        <v>1368</v>
      </c>
      <c r="U245" s="72">
        <v>1449</v>
      </c>
      <c r="V245" s="72">
        <v>1529</v>
      </c>
      <c r="W245" s="72">
        <v>1610</v>
      </c>
      <c r="X245" s="72">
        <v>1690</v>
      </c>
      <c r="Y245" s="72">
        <v>1771</v>
      </c>
      <c r="Z245" s="72">
        <v>1851</v>
      </c>
      <c r="AA245" s="72">
        <v>1932</v>
      </c>
      <c r="AB245" s="72">
        <v>2013</v>
      </c>
      <c r="AC245" s="72">
        <v>2093</v>
      </c>
      <c r="AD245" s="72">
        <v>2174</v>
      </c>
      <c r="AE245" s="72">
        <v>2254</v>
      </c>
      <c r="AF245" s="72">
        <v>2335</v>
      </c>
      <c r="AG245" s="73">
        <v>2415</v>
      </c>
    </row>
    <row r="246" spans="1:33" ht="16.05" customHeight="1">
      <c r="A246" s="8">
        <f t="shared" si="191"/>
        <v>27601</v>
      </c>
      <c r="B246" s="117">
        <v>28590</v>
      </c>
      <c r="C246" s="71" t="s">
        <v>184</v>
      </c>
      <c r="D246" s="72">
        <v>84</v>
      </c>
      <c r="E246" s="72">
        <v>166</v>
      </c>
      <c r="F246" s="72">
        <v>250</v>
      </c>
      <c r="G246" s="72">
        <v>334</v>
      </c>
      <c r="H246" s="72">
        <v>417</v>
      </c>
      <c r="I246" s="72">
        <v>500</v>
      </c>
      <c r="J246" s="72">
        <v>584</v>
      </c>
      <c r="K246" s="72">
        <v>667</v>
      </c>
      <c r="L246" s="72">
        <v>750</v>
      </c>
      <c r="M246" s="72">
        <v>834</v>
      </c>
      <c r="N246" s="72">
        <v>917</v>
      </c>
      <c r="O246" s="72">
        <v>1001</v>
      </c>
      <c r="P246" s="72">
        <v>1084</v>
      </c>
      <c r="Q246" s="72">
        <v>1167</v>
      </c>
      <c r="R246" s="72">
        <v>1251</v>
      </c>
      <c r="S246" s="72">
        <v>1334</v>
      </c>
      <c r="T246" s="72">
        <v>1417</v>
      </c>
      <c r="U246" s="72">
        <v>1501</v>
      </c>
      <c r="V246" s="72">
        <v>1585</v>
      </c>
      <c r="W246" s="72">
        <v>1667</v>
      </c>
      <c r="X246" s="72">
        <v>1751</v>
      </c>
      <c r="Y246" s="72">
        <v>1835</v>
      </c>
      <c r="Z246" s="72">
        <v>1917</v>
      </c>
      <c r="AA246" s="72">
        <v>2001</v>
      </c>
      <c r="AB246" s="72">
        <v>2085</v>
      </c>
      <c r="AC246" s="72">
        <v>2168</v>
      </c>
      <c r="AD246" s="72">
        <v>2251</v>
      </c>
      <c r="AE246" s="72">
        <v>2335</v>
      </c>
      <c r="AF246" s="72">
        <v>2418</v>
      </c>
      <c r="AG246" s="73">
        <v>2501</v>
      </c>
    </row>
    <row r="247" spans="1:33" ht="16.05" customHeight="1">
      <c r="A247" s="8">
        <f t="shared" si="191"/>
        <v>28591</v>
      </c>
      <c r="B247" s="117">
        <v>28800</v>
      </c>
      <c r="C247" s="71" t="s">
        <v>184</v>
      </c>
      <c r="D247" s="72">
        <v>84</v>
      </c>
      <c r="E247" s="72">
        <v>168</v>
      </c>
      <c r="F247" s="72">
        <v>252</v>
      </c>
      <c r="G247" s="72">
        <v>336</v>
      </c>
      <c r="H247" s="72">
        <v>420</v>
      </c>
      <c r="I247" s="72">
        <v>504</v>
      </c>
      <c r="J247" s="72">
        <v>588</v>
      </c>
      <c r="K247" s="72">
        <v>672</v>
      </c>
      <c r="L247" s="72">
        <v>756</v>
      </c>
      <c r="M247" s="72">
        <v>840</v>
      </c>
      <c r="N247" s="72">
        <v>924</v>
      </c>
      <c r="O247" s="72">
        <v>1008</v>
      </c>
      <c r="P247" s="72">
        <v>1092</v>
      </c>
      <c r="Q247" s="72">
        <v>1176</v>
      </c>
      <c r="R247" s="72">
        <v>1260</v>
      </c>
      <c r="S247" s="72">
        <v>1344</v>
      </c>
      <c r="T247" s="72">
        <v>1428</v>
      </c>
      <c r="U247" s="72">
        <v>1512</v>
      </c>
      <c r="V247" s="72">
        <v>1596</v>
      </c>
      <c r="W247" s="72">
        <v>1680</v>
      </c>
      <c r="X247" s="72">
        <v>1764</v>
      </c>
      <c r="Y247" s="72">
        <v>1848</v>
      </c>
      <c r="Z247" s="72">
        <v>1932</v>
      </c>
      <c r="AA247" s="72">
        <v>2016</v>
      </c>
      <c r="AB247" s="72">
        <v>2100</v>
      </c>
      <c r="AC247" s="72">
        <v>2184</v>
      </c>
      <c r="AD247" s="72">
        <v>2268</v>
      </c>
      <c r="AE247" s="72">
        <v>2352</v>
      </c>
      <c r="AF247" s="72">
        <v>2436</v>
      </c>
      <c r="AG247" s="73">
        <v>2520</v>
      </c>
    </row>
    <row r="248" spans="1:33" ht="16.05" customHeight="1">
      <c r="A248" s="8">
        <f t="shared" si="191"/>
        <v>28801</v>
      </c>
      <c r="B248" s="117">
        <v>30300</v>
      </c>
      <c r="C248" s="71" t="s">
        <v>184</v>
      </c>
      <c r="D248" s="72">
        <v>88</v>
      </c>
      <c r="E248" s="72">
        <v>177</v>
      </c>
      <c r="F248" s="72">
        <v>265</v>
      </c>
      <c r="G248" s="72">
        <v>353</v>
      </c>
      <c r="H248" s="72">
        <v>442</v>
      </c>
      <c r="I248" s="72">
        <v>530</v>
      </c>
      <c r="J248" s="72">
        <v>618</v>
      </c>
      <c r="K248" s="72">
        <v>707</v>
      </c>
      <c r="L248" s="72">
        <v>796</v>
      </c>
      <c r="M248" s="72">
        <v>884</v>
      </c>
      <c r="N248" s="72">
        <v>972</v>
      </c>
      <c r="O248" s="72">
        <v>1061</v>
      </c>
      <c r="P248" s="72">
        <v>1149</v>
      </c>
      <c r="Q248" s="72">
        <v>1237</v>
      </c>
      <c r="R248" s="72">
        <v>1326</v>
      </c>
      <c r="S248" s="72">
        <v>1414</v>
      </c>
      <c r="T248" s="72">
        <v>1502</v>
      </c>
      <c r="U248" s="72">
        <v>1590</v>
      </c>
      <c r="V248" s="72">
        <v>1679</v>
      </c>
      <c r="W248" s="72">
        <v>1767</v>
      </c>
      <c r="X248" s="72">
        <v>1855</v>
      </c>
      <c r="Y248" s="72">
        <v>1945</v>
      </c>
      <c r="Z248" s="72">
        <v>2033</v>
      </c>
      <c r="AA248" s="72">
        <v>2121</v>
      </c>
      <c r="AB248" s="72">
        <v>2210</v>
      </c>
      <c r="AC248" s="72">
        <v>2298</v>
      </c>
      <c r="AD248" s="72">
        <v>2386</v>
      </c>
      <c r="AE248" s="72">
        <v>2475</v>
      </c>
      <c r="AF248" s="72">
        <v>2563</v>
      </c>
      <c r="AG248" s="73">
        <v>2651</v>
      </c>
    </row>
    <row r="249" spans="1:33" ht="16.05" customHeight="1">
      <c r="A249" s="8">
        <f t="shared" si="191"/>
        <v>30301</v>
      </c>
      <c r="B249" s="117">
        <v>31800</v>
      </c>
      <c r="C249" s="71" t="s">
        <v>184</v>
      </c>
      <c r="D249" s="72">
        <v>92</v>
      </c>
      <c r="E249" s="72">
        <v>186</v>
      </c>
      <c r="F249" s="72">
        <v>278</v>
      </c>
      <c r="G249" s="72">
        <v>371</v>
      </c>
      <c r="H249" s="72">
        <v>464</v>
      </c>
      <c r="I249" s="72">
        <v>557</v>
      </c>
      <c r="J249" s="72">
        <v>649</v>
      </c>
      <c r="K249" s="72">
        <v>742</v>
      </c>
      <c r="L249" s="72">
        <v>835</v>
      </c>
      <c r="M249" s="72">
        <v>927</v>
      </c>
      <c r="N249" s="72">
        <v>1021</v>
      </c>
      <c r="O249" s="72">
        <v>1113</v>
      </c>
      <c r="P249" s="72">
        <v>1205</v>
      </c>
      <c r="Q249" s="72">
        <v>1299</v>
      </c>
      <c r="R249" s="72">
        <v>1391</v>
      </c>
      <c r="S249" s="72">
        <v>1484</v>
      </c>
      <c r="T249" s="72">
        <v>1577</v>
      </c>
      <c r="U249" s="72">
        <v>1670</v>
      </c>
      <c r="V249" s="72">
        <v>1762</v>
      </c>
      <c r="W249" s="72">
        <v>1855</v>
      </c>
      <c r="X249" s="72">
        <v>1948</v>
      </c>
      <c r="Y249" s="72">
        <v>2040</v>
      </c>
      <c r="Z249" s="72">
        <v>2134</v>
      </c>
      <c r="AA249" s="72">
        <v>2226</v>
      </c>
      <c r="AB249" s="72">
        <v>2319</v>
      </c>
      <c r="AC249" s="72">
        <v>2412</v>
      </c>
      <c r="AD249" s="72">
        <v>2504</v>
      </c>
      <c r="AE249" s="72">
        <v>2597</v>
      </c>
      <c r="AF249" s="72">
        <v>2690</v>
      </c>
      <c r="AG249" s="73">
        <v>2783</v>
      </c>
    </row>
    <row r="250" spans="1:33" ht="16.05" customHeight="1">
      <c r="A250" s="8">
        <f t="shared" si="191"/>
        <v>31801</v>
      </c>
      <c r="B250" s="117">
        <v>33300</v>
      </c>
      <c r="C250" s="71" t="s">
        <v>184</v>
      </c>
      <c r="D250" s="72">
        <v>97</v>
      </c>
      <c r="E250" s="72">
        <v>195</v>
      </c>
      <c r="F250" s="72">
        <v>291</v>
      </c>
      <c r="G250" s="72">
        <v>388</v>
      </c>
      <c r="H250" s="72">
        <v>486</v>
      </c>
      <c r="I250" s="72">
        <v>583</v>
      </c>
      <c r="J250" s="72">
        <v>679</v>
      </c>
      <c r="K250" s="72">
        <v>777</v>
      </c>
      <c r="L250" s="72">
        <v>874</v>
      </c>
      <c r="M250" s="72">
        <v>972</v>
      </c>
      <c r="N250" s="72">
        <v>1068</v>
      </c>
      <c r="O250" s="72">
        <v>1165</v>
      </c>
      <c r="P250" s="72">
        <v>1263</v>
      </c>
      <c r="Q250" s="72">
        <v>1360</v>
      </c>
      <c r="R250" s="72">
        <v>1457</v>
      </c>
      <c r="S250" s="72">
        <v>1554</v>
      </c>
      <c r="T250" s="72">
        <v>1651</v>
      </c>
      <c r="U250" s="72">
        <v>1748</v>
      </c>
      <c r="V250" s="72">
        <v>1846</v>
      </c>
      <c r="W250" s="72">
        <v>1942</v>
      </c>
      <c r="X250" s="72">
        <v>2039</v>
      </c>
      <c r="Y250" s="72">
        <v>2137</v>
      </c>
      <c r="Z250" s="72">
        <v>2234</v>
      </c>
      <c r="AA250" s="72">
        <v>2331</v>
      </c>
      <c r="AB250" s="72">
        <v>2428</v>
      </c>
      <c r="AC250" s="72">
        <v>2525</v>
      </c>
      <c r="AD250" s="72">
        <v>2623</v>
      </c>
      <c r="AE250" s="72">
        <v>2720</v>
      </c>
      <c r="AF250" s="72">
        <v>2816</v>
      </c>
      <c r="AG250" s="73">
        <v>2914</v>
      </c>
    </row>
    <row r="251" spans="1:33" ht="16.05" customHeight="1">
      <c r="A251" s="8">
        <f t="shared" si="191"/>
        <v>33301</v>
      </c>
      <c r="B251" s="117">
        <v>34800</v>
      </c>
      <c r="C251" s="71" t="s">
        <v>184</v>
      </c>
      <c r="D251" s="72">
        <v>101</v>
      </c>
      <c r="E251" s="72">
        <v>203</v>
      </c>
      <c r="F251" s="72">
        <v>304</v>
      </c>
      <c r="G251" s="72">
        <v>406</v>
      </c>
      <c r="H251" s="72">
        <v>508</v>
      </c>
      <c r="I251" s="72">
        <v>609</v>
      </c>
      <c r="J251" s="72">
        <v>711</v>
      </c>
      <c r="K251" s="72">
        <v>812</v>
      </c>
      <c r="L251" s="72">
        <v>913</v>
      </c>
      <c r="M251" s="72">
        <v>1015</v>
      </c>
      <c r="N251" s="72">
        <v>1116</v>
      </c>
      <c r="O251" s="72">
        <v>1218</v>
      </c>
      <c r="P251" s="72">
        <v>1320</v>
      </c>
      <c r="Q251" s="72">
        <v>1421</v>
      </c>
      <c r="R251" s="72">
        <v>1523</v>
      </c>
      <c r="S251" s="72">
        <v>1624</v>
      </c>
      <c r="T251" s="72">
        <v>1725</v>
      </c>
      <c r="U251" s="72">
        <v>1827</v>
      </c>
      <c r="V251" s="72">
        <v>1928</v>
      </c>
      <c r="W251" s="72">
        <v>2030</v>
      </c>
      <c r="X251" s="72">
        <v>2132</v>
      </c>
      <c r="Y251" s="72">
        <v>2233</v>
      </c>
      <c r="Z251" s="72">
        <v>2335</v>
      </c>
      <c r="AA251" s="72">
        <v>2436</v>
      </c>
      <c r="AB251" s="72">
        <v>2538</v>
      </c>
      <c r="AC251" s="72">
        <v>2639</v>
      </c>
      <c r="AD251" s="72">
        <v>2740</v>
      </c>
      <c r="AE251" s="72">
        <v>2842</v>
      </c>
      <c r="AF251" s="72">
        <v>2943</v>
      </c>
      <c r="AG251" s="73">
        <v>3045</v>
      </c>
    </row>
    <row r="252" spans="1:33" ht="16.05" customHeight="1">
      <c r="A252" s="8">
        <f t="shared" si="191"/>
        <v>34801</v>
      </c>
      <c r="B252" s="117">
        <v>36300</v>
      </c>
      <c r="C252" s="71" t="s">
        <v>184</v>
      </c>
      <c r="D252" s="72">
        <v>105</v>
      </c>
      <c r="E252" s="72">
        <v>212</v>
      </c>
      <c r="F252" s="72">
        <v>317</v>
      </c>
      <c r="G252" s="72">
        <v>424</v>
      </c>
      <c r="H252" s="72">
        <v>529</v>
      </c>
      <c r="I252" s="72">
        <v>635</v>
      </c>
      <c r="J252" s="72">
        <v>741</v>
      </c>
      <c r="K252" s="72">
        <v>847</v>
      </c>
      <c r="L252" s="72">
        <v>953</v>
      </c>
      <c r="M252" s="72">
        <v>1059</v>
      </c>
      <c r="N252" s="72">
        <v>1164</v>
      </c>
      <c r="O252" s="72">
        <v>1271</v>
      </c>
      <c r="P252" s="72">
        <v>1376</v>
      </c>
      <c r="Q252" s="72">
        <v>1483</v>
      </c>
      <c r="R252" s="72">
        <v>1588</v>
      </c>
      <c r="S252" s="72">
        <v>1694</v>
      </c>
      <c r="T252" s="72">
        <v>1800</v>
      </c>
      <c r="U252" s="72">
        <v>1905</v>
      </c>
      <c r="V252" s="72">
        <v>2012</v>
      </c>
      <c r="W252" s="72">
        <v>2117</v>
      </c>
      <c r="X252" s="72">
        <v>2224</v>
      </c>
      <c r="Y252" s="72">
        <v>2329</v>
      </c>
      <c r="Z252" s="72">
        <v>2435</v>
      </c>
      <c r="AA252" s="72">
        <v>2541</v>
      </c>
      <c r="AB252" s="72">
        <v>2647</v>
      </c>
      <c r="AC252" s="72">
        <v>2753</v>
      </c>
      <c r="AD252" s="72">
        <v>2859</v>
      </c>
      <c r="AE252" s="72">
        <v>2964</v>
      </c>
      <c r="AF252" s="72">
        <v>3071</v>
      </c>
      <c r="AG252" s="73">
        <v>3176</v>
      </c>
    </row>
    <row r="253" spans="1:33" ht="16.05" customHeight="1">
      <c r="A253" s="8">
        <f t="shared" si="191"/>
        <v>36301</v>
      </c>
      <c r="B253" s="117">
        <v>38200</v>
      </c>
      <c r="C253" s="71" t="s">
        <v>184</v>
      </c>
      <c r="D253" s="72">
        <v>112</v>
      </c>
      <c r="E253" s="72">
        <v>223</v>
      </c>
      <c r="F253" s="72">
        <v>335</v>
      </c>
      <c r="G253" s="72">
        <v>446</v>
      </c>
      <c r="H253" s="72">
        <v>558</v>
      </c>
      <c r="I253" s="72">
        <v>668</v>
      </c>
      <c r="J253" s="72">
        <v>780</v>
      </c>
      <c r="K253" s="72">
        <v>891</v>
      </c>
      <c r="L253" s="72">
        <v>1003</v>
      </c>
      <c r="M253" s="72">
        <v>1114</v>
      </c>
      <c r="N253" s="72">
        <v>1226</v>
      </c>
      <c r="O253" s="72">
        <v>1337</v>
      </c>
      <c r="P253" s="72">
        <v>1449</v>
      </c>
      <c r="Q253" s="72">
        <v>1560</v>
      </c>
      <c r="R253" s="72">
        <v>1672</v>
      </c>
      <c r="S253" s="72">
        <v>1783</v>
      </c>
      <c r="T253" s="72">
        <v>1895</v>
      </c>
      <c r="U253" s="72">
        <v>2005</v>
      </c>
      <c r="V253" s="72">
        <v>2117</v>
      </c>
      <c r="W253" s="72">
        <v>2228</v>
      </c>
      <c r="X253" s="72">
        <v>2340</v>
      </c>
      <c r="Y253" s="72">
        <v>2451</v>
      </c>
      <c r="Z253" s="72">
        <v>2563</v>
      </c>
      <c r="AA253" s="72">
        <v>2674</v>
      </c>
      <c r="AB253" s="72">
        <v>2786</v>
      </c>
      <c r="AC253" s="72">
        <v>2897</v>
      </c>
      <c r="AD253" s="72">
        <v>3009</v>
      </c>
      <c r="AE253" s="72">
        <v>3120</v>
      </c>
      <c r="AF253" s="72">
        <v>3231</v>
      </c>
      <c r="AG253" s="73">
        <v>3342</v>
      </c>
    </row>
    <row r="254" spans="1:33" ht="16.05" customHeight="1">
      <c r="A254" s="8">
        <f t="shared" si="191"/>
        <v>38201</v>
      </c>
      <c r="B254" s="117">
        <v>40100</v>
      </c>
      <c r="C254" s="71" t="s">
        <v>184</v>
      </c>
      <c r="D254" s="72">
        <v>117</v>
      </c>
      <c r="E254" s="72">
        <v>234</v>
      </c>
      <c r="F254" s="72">
        <v>351</v>
      </c>
      <c r="G254" s="72">
        <v>467</v>
      </c>
      <c r="H254" s="72">
        <v>585</v>
      </c>
      <c r="I254" s="72">
        <v>702</v>
      </c>
      <c r="J254" s="72">
        <v>818</v>
      </c>
      <c r="K254" s="72">
        <v>936</v>
      </c>
      <c r="L254" s="72">
        <v>1052</v>
      </c>
      <c r="M254" s="72">
        <v>1170</v>
      </c>
      <c r="N254" s="72">
        <v>1287</v>
      </c>
      <c r="O254" s="72">
        <v>1403</v>
      </c>
      <c r="P254" s="72">
        <v>1521</v>
      </c>
      <c r="Q254" s="72">
        <v>1637</v>
      </c>
      <c r="R254" s="72">
        <v>1754</v>
      </c>
      <c r="S254" s="72">
        <v>1872</v>
      </c>
      <c r="T254" s="72">
        <v>1988</v>
      </c>
      <c r="U254" s="72">
        <v>2105</v>
      </c>
      <c r="V254" s="72">
        <v>2222</v>
      </c>
      <c r="W254" s="72">
        <v>2339</v>
      </c>
      <c r="X254" s="72">
        <v>2456</v>
      </c>
      <c r="Y254" s="72">
        <v>2573</v>
      </c>
      <c r="Z254" s="72">
        <v>2690</v>
      </c>
      <c r="AA254" s="72">
        <v>2807</v>
      </c>
      <c r="AB254" s="72">
        <v>2924</v>
      </c>
      <c r="AC254" s="72">
        <v>3041</v>
      </c>
      <c r="AD254" s="72">
        <v>3158</v>
      </c>
      <c r="AE254" s="72">
        <v>3275</v>
      </c>
      <c r="AF254" s="72">
        <v>3391</v>
      </c>
      <c r="AG254" s="73">
        <v>3509</v>
      </c>
    </row>
    <row r="255" spans="1:33" ht="16.05" customHeight="1">
      <c r="A255" s="8">
        <f t="shared" si="191"/>
        <v>40101</v>
      </c>
      <c r="B255" s="117">
        <v>42000</v>
      </c>
      <c r="C255" s="71" t="s">
        <v>184</v>
      </c>
      <c r="D255" s="72">
        <v>123</v>
      </c>
      <c r="E255" s="72">
        <v>245</v>
      </c>
      <c r="F255" s="72">
        <v>367</v>
      </c>
      <c r="G255" s="72">
        <v>490</v>
      </c>
      <c r="H255" s="72">
        <v>613</v>
      </c>
      <c r="I255" s="72">
        <v>735</v>
      </c>
      <c r="J255" s="72">
        <v>858</v>
      </c>
      <c r="K255" s="72">
        <v>980</v>
      </c>
      <c r="L255" s="72">
        <v>1102</v>
      </c>
      <c r="M255" s="72">
        <v>1225</v>
      </c>
      <c r="N255" s="72">
        <v>1348</v>
      </c>
      <c r="O255" s="72">
        <v>1470</v>
      </c>
      <c r="P255" s="72">
        <v>1592</v>
      </c>
      <c r="Q255" s="72">
        <v>1715</v>
      </c>
      <c r="R255" s="72">
        <v>1838</v>
      </c>
      <c r="S255" s="72">
        <v>1960</v>
      </c>
      <c r="T255" s="72">
        <v>2083</v>
      </c>
      <c r="U255" s="72">
        <v>2205</v>
      </c>
      <c r="V255" s="72">
        <v>2327</v>
      </c>
      <c r="W255" s="72">
        <v>2450</v>
      </c>
      <c r="X255" s="72">
        <v>2573</v>
      </c>
      <c r="Y255" s="72">
        <v>2695</v>
      </c>
      <c r="Z255" s="72">
        <v>2817</v>
      </c>
      <c r="AA255" s="72">
        <v>2940</v>
      </c>
      <c r="AB255" s="72">
        <v>3063</v>
      </c>
      <c r="AC255" s="72">
        <v>3185</v>
      </c>
      <c r="AD255" s="72">
        <v>3308</v>
      </c>
      <c r="AE255" s="72">
        <v>3430</v>
      </c>
      <c r="AF255" s="72">
        <v>3552</v>
      </c>
      <c r="AG255" s="73">
        <v>3675</v>
      </c>
    </row>
    <row r="256" spans="1:33" ht="16.05" customHeight="1">
      <c r="A256" s="8">
        <f t="shared" si="191"/>
        <v>42001</v>
      </c>
      <c r="B256" s="117">
        <v>43900</v>
      </c>
      <c r="C256" s="71" t="s">
        <v>184</v>
      </c>
      <c r="D256" s="72">
        <v>128</v>
      </c>
      <c r="E256" s="72">
        <v>256</v>
      </c>
      <c r="F256" s="72">
        <v>384</v>
      </c>
      <c r="G256" s="72">
        <v>512</v>
      </c>
      <c r="H256" s="72">
        <v>640</v>
      </c>
      <c r="I256" s="72">
        <v>768</v>
      </c>
      <c r="J256" s="72">
        <v>897</v>
      </c>
      <c r="K256" s="72">
        <v>1024</v>
      </c>
      <c r="L256" s="72">
        <v>1152</v>
      </c>
      <c r="M256" s="72">
        <v>1280</v>
      </c>
      <c r="N256" s="72">
        <v>1409</v>
      </c>
      <c r="O256" s="72">
        <v>1537</v>
      </c>
      <c r="P256" s="72">
        <v>1664</v>
      </c>
      <c r="Q256" s="72">
        <v>1792</v>
      </c>
      <c r="R256" s="72">
        <v>1921</v>
      </c>
      <c r="S256" s="72">
        <v>2049</v>
      </c>
      <c r="T256" s="72">
        <v>2177</v>
      </c>
      <c r="U256" s="72">
        <v>2304</v>
      </c>
      <c r="V256" s="72">
        <v>2433</v>
      </c>
      <c r="W256" s="72">
        <v>2561</v>
      </c>
      <c r="X256" s="72">
        <v>2689</v>
      </c>
      <c r="Y256" s="72">
        <v>2817</v>
      </c>
      <c r="Z256" s="72">
        <v>2945</v>
      </c>
      <c r="AA256" s="72">
        <v>3073</v>
      </c>
      <c r="AB256" s="72">
        <v>3201</v>
      </c>
      <c r="AC256" s="72">
        <v>3329</v>
      </c>
      <c r="AD256" s="72">
        <v>3458</v>
      </c>
      <c r="AE256" s="72">
        <v>3585</v>
      </c>
      <c r="AF256" s="72">
        <v>3713</v>
      </c>
      <c r="AG256" s="73">
        <v>3841</v>
      </c>
    </row>
    <row r="257" spans="1:33" ht="16.05" customHeight="1" thickBot="1">
      <c r="A257" s="8">
        <f t="shared" si="191"/>
        <v>43901</v>
      </c>
      <c r="B257" s="118">
        <v>45800</v>
      </c>
      <c r="C257" s="109" t="s">
        <v>184</v>
      </c>
      <c r="D257" s="110">
        <v>134</v>
      </c>
      <c r="E257" s="110">
        <v>267</v>
      </c>
      <c r="F257" s="110">
        <v>401</v>
      </c>
      <c r="G257" s="110">
        <v>535</v>
      </c>
      <c r="H257" s="110">
        <v>667</v>
      </c>
      <c r="I257" s="110">
        <v>801</v>
      </c>
      <c r="J257" s="110">
        <v>935</v>
      </c>
      <c r="K257" s="110">
        <v>1068</v>
      </c>
      <c r="L257" s="110">
        <v>1202</v>
      </c>
      <c r="M257" s="110">
        <v>1336</v>
      </c>
      <c r="N257" s="110">
        <v>1470</v>
      </c>
      <c r="O257" s="110">
        <v>1603</v>
      </c>
      <c r="P257" s="110">
        <v>1737</v>
      </c>
      <c r="Q257" s="110">
        <v>1871</v>
      </c>
      <c r="R257" s="110">
        <v>2003</v>
      </c>
      <c r="S257" s="110">
        <v>2137</v>
      </c>
      <c r="T257" s="110">
        <v>2271</v>
      </c>
      <c r="U257" s="110">
        <v>2404</v>
      </c>
      <c r="V257" s="110">
        <v>2538</v>
      </c>
      <c r="W257" s="110">
        <v>2672</v>
      </c>
      <c r="X257" s="110">
        <v>2805</v>
      </c>
      <c r="Y257" s="110">
        <v>2939</v>
      </c>
      <c r="Z257" s="110">
        <v>3073</v>
      </c>
      <c r="AA257" s="110">
        <v>3206</v>
      </c>
      <c r="AB257" s="110">
        <v>3339</v>
      </c>
      <c r="AC257" s="110">
        <v>3473</v>
      </c>
      <c r="AD257" s="110">
        <v>3607</v>
      </c>
      <c r="AE257" s="110">
        <v>3740</v>
      </c>
      <c r="AF257" s="110">
        <v>3874</v>
      </c>
      <c r="AG257" s="111">
        <v>4008</v>
      </c>
    </row>
    <row r="258" spans="1:33" ht="16.05" customHeight="1"/>
    <row r="259" spans="1:33" ht="16.05" customHeight="1" thickBot="1"/>
    <row r="260" spans="1:33" ht="16.05" customHeight="1">
      <c r="B260" s="96" t="s">
        <v>181</v>
      </c>
      <c r="C260" s="97" t="s">
        <v>182</v>
      </c>
      <c r="D260" s="98">
        <v>1</v>
      </c>
      <c r="E260" s="98">
        <v>2</v>
      </c>
      <c r="F260" s="98">
        <v>3</v>
      </c>
      <c r="G260" s="98">
        <v>4</v>
      </c>
      <c r="H260" s="98">
        <v>5</v>
      </c>
      <c r="I260" s="98">
        <v>6</v>
      </c>
      <c r="J260" s="98">
        <v>7</v>
      </c>
      <c r="K260" s="98">
        <v>8</v>
      </c>
      <c r="L260" s="98">
        <v>9</v>
      </c>
      <c r="M260" s="98">
        <v>10</v>
      </c>
      <c r="N260" s="98">
        <v>11</v>
      </c>
      <c r="O260" s="98">
        <v>12</v>
      </c>
      <c r="P260" s="98">
        <v>13</v>
      </c>
      <c r="Q260" s="98">
        <v>14</v>
      </c>
      <c r="R260" s="98">
        <v>15</v>
      </c>
      <c r="S260" s="98">
        <v>16</v>
      </c>
      <c r="T260" s="98">
        <v>17</v>
      </c>
      <c r="U260" s="98">
        <v>18</v>
      </c>
      <c r="V260" s="98">
        <v>19</v>
      </c>
      <c r="W260" s="98">
        <v>20</v>
      </c>
      <c r="X260" s="98">
        <v>21</v>
      </c>
      <c r="Y260" s="98">
        <v>22</v>
      </c>
      <c r="Z260" s="98">
        <v>23</v>
      </c>
      <c r="AA260" s="98">
        <v>24</v>
      </c>
      <c r="AB260" s="98">
        <v>25</v>
      </c>
      <c r="AC260" s="98">
        <v>26</v>
      </c>
      <c r="AD260" s="98">
        <v>27</v>
      </c>
      <c r="AE260" s="98">
        <v>28</v>
      </c>
      <c r="AF260" s="98">
        <v>29</v>
      </c>
      <c r="AG260" s="99">
        <v>30</v>
      </c>
    </row>
    <row r="261" spans="1:33" ht="16.05" customHeight="1">
      <c r="A261" s="6">
        <f>1</f>
        <v>1</v>
      </c>
      <c r="B261" s="117">
        <v>28590</v>
      </c>
      <c r="C261" s="74" t="s">
        <v>185</v>
      </c>
      <c r="D261" s="72">
        <v>1</v>
      </c>
      <c r="E261" s="72">
        <v>2</v>
      </c>
      <c r="F261" s="72">
        <v>4</v>
      </c>
      <c r="G261" s="72">
        <v>5</v>
      </c>
      <c r="H261" s="72">
        <v>6</v>
      </c>
      <c r="I261" s="72">
        <v>7</v>
      </c>
      <c r="J261" s="72">
        <v>9</v>
      </c>
      <c r="K261" s="72">
        <v>10</v>
      </c>
      <c r="L261" s="72">
        <v>11</v>
      </c>
      <c r="M261" s="72">
        <v>12</v>
      </c>
      <c r="N261" s="72">
        <v>14</v>
      </c>
      <c r="O261" s="72">
        <v>15</v>
      </c>
      <c r="P261" s="72">
        <v>16</v>
      </c>
      <c r="Q261" s="72">
        <v>17</v>
      </c>
      <c r="R261" s="72">
        <v>19</v>
      </c>
      <c r="S261" s="72">
        <v>20</v>
      </c>
      <c r="T261" s="72">
        <v>21</v>
      </c>
      <c r="U261" s="72">
        <v>22</v>
      </c>
      <c r="V261" s="72">
        <v>24</v>
      </c>
      <c r="W261" s="72">
        <v>25</v>
      </c>
      <c r="X261" s="72">
        <v>26</v>
      </c>
      <c r="Y261" s="72">
        <v>27</v>
      </c>
      <c r="Z261" s="72">
        <v>28</v>
      </c>
      <c r="AA261" s="72">
        <v>30</v>
      </c>
      <c r="AB261" s="72">
        <v>31</v>
      </c>
      <c r="AC261" s="72">
        <v>32</v>
      </c>
      <c r="AD261" s="72">
        <v>33</v>
      </c>
      <c r="AE261" s="72">
        <v>35</v>
      </c>
      <c r="AF261" s="72">
        <v>36</v>
      </c>
      <c r="AG261" s="73">
        <v>37</v>
      </c>
    </row>
    <row r="262" spans="1:33" ht="16.05" customHeight="1">
      <c r="A262" s="8">
        <f>1+B261</f>
        <v>28591</v>
      </c>
      <c r="B262" s="117">
        <v>28800</v>
      </c>
      <c r="C262" s="74" t="s">
        <v>185</v>
      </c>
      <c r="D262" s="72">
        <v>1</v>
      </c>
      <c r="E262" s="72">
        <v>2</v>
      </c>
      <c r="F262" s="72">
        <v>4</v>
      </c>
      <c r="G262" s="72">
        <v>5</v>
      </c>
      <c r="H262" s="72">
        <v>6</v>
      </c>
      <c r="I262" s="72">
        <v>7</v>
      </c>
      <c r="J262" s="72">
        <v>9</v>
      </c>
      <c r="K262" s="72">
        <v>10</v>
      </c>
      <c r="L262" s="72">
        <v>11</v>
      </c>
      <c r="M262" s="72">
        <v>12</v>
      </c>
      <c r="N262" s="72">
        <v>14</v>
      </c>
      <c r="O262" s="72">
        <v>15</v>
      </c>
      <c r="P262" s="72">
        <v>16</v>
      </c>
      <c r="Q262" s="72">
        <v>17</v>
      </c>
      <c r="R262" s="72">
        <v>19</v>
      </c>
      <c r="S262" s="72">
        <v>20</v>
      </c>
      <c r="T262" s="72">
        <v>21</v>
      </c>
      <c r="U262" s="72">
        <v>22</v>
      </c>
      <c r="V262" s="72">
        <v>24</v>
      </c>
      <c r="W262" s="72">
        <v>25</v>
      </c>
      <c r="X262" s="72">
        <v>26</v>
      </c>
      <c r="Y262" s="72">
        <v>27</v>
      </c>
      <c r="Z262" s="72">
        <v>29</v>
      </c>
      <c r="AA262" s="72">
        <v>30</v>
      </c>
      <c r="AB262" s="72">
        <v>31</v>
      </c>
      <c r="AC262" s="72">
        <v>32</v>
      </c>
      <c r="AD262" s="72">
        <v>34</v>
      </c>
      <c r="AE262" s="72">
        <v>35</v>
      </c>
      <c r="AF262" s="72">
        <v>36</v>
      </c>
      <c r="AG262" s="73">
        <v>37</v>
      </c>
    </row>
    <row r="263" spans="1:33" ht="16.05" customHeight="1">
      <c r="A263" s="8">
        <f t="shared" ref="A263:A282" si="192">1+B262</f>
        <v>28801</v>
      </c>
      <c r="B263" s="117">
        <v>30300</v>
      </c>
      <c r="C263" s="74" t="s">
        <v>185</v>
      </c>
      <c r="D263" s="72">
        <v>1</v>
      </c>
      <c r="E263" s="72">
        <v>3</v>
      </c>
      <c r="F263" s="72">
        <v>4</v>
      </c>
      <c r="G263" s="72">
        <v>5</v>
      </c>
      <c r="H263" s="72">
        <v>7</v>
      </c>
      <c r="I263" s="72">
        <v>8</v>
      </c>
      <c r="J263" s="72">
        <v>9</v>
      </c>
      <c r="K263" s="72">
        <v>11</v>
      </c>
      <c r="L263" s="72">
        <v>12</v>
      </c>
      <c r="M263" s="72">
        <v>13</v>
      </c>
      <c r="N263" s="72">
        <v>14</v>
      </c>
      <c r="O263" s="72">
        <v>16</v>
      </c>
      <c r="P263" s="72">
        <v>17</v>
      </c>
      <c r="Q263" s="72">
        <v>18</v>
      </c>
      <c r="R263" s="72">
        <v>20</v>
      </c>
      <c r="S263" s="72">
        <v>21</v>
      </c>
      <c r="T263" s="72">
        <v>22</v>
      </c>
      <c r="U263" s="72">
        <v>24</v>
      </c>
      <c r="V263" s="72">
        <v>25</v>
      </c>
      <c r="W263" s="72">
        <v>26</v>
      </c>
      <c r="X263" s="72">
        <v>28</v>
      </c>
      <c r="Y263" s="72">
        <v>29</v>
      </c>
      <c r="Z263" s="72">
        <v>30</v>
      </c>
      <c r="AA263" s="72">
        <v>32</v>
      </c>
      <c r="AB263" s="72">
        <v>33</v>
      </c>
      <c r="AC263" s="72">
        <v>34</v>
      </c>
      <c r="AD263" s="72">
        <v>35</v>
      </c>
      <c r="AE263" s="72">
        <v>37</v>
      </c>
      <c r="AF263" s="72">
        <v>38</v>
      </c>
      <c r="AG263" s="73">
        <v>39</v>
      </c>
    </row>
    <row r="264" spans="1:33" ht="16.05" customHeight="1">
      <c r="A264" s="8">
        <f t="shared" si="192"/>
        <v>30301</v>
      </c>
      <c r="B264" s="117">
        <v>31800</v>
      </c>
      <c r="C264" s="74" t="s">
        <v>185</v>
      </c>
      <c r="D264" s="72">
        <v>1</v>
      </c>
      <c r="E264" s="72">
        <v>3</v>
      </c>
      <c r="F264" s="72">
        <v>4</v>
      </c>
      <c r="G264" s="72">
        <v>6</v>
      </c>
      <c r="H264" s="72">
        <v>7</v>
      </c>
      <c r="I264" s="72">
        <v>8</v>
      </c>
      <c r="J264" s="72">
        <v>10</v>
      </c>
      <c r="K264" s="72">
        <v>11</v>
      </c>
      <c r="L264" s="72">
        <v>12</v>
      </c>
      <c r="M264" s="72">
        <v>14</v>
      </c>
      <c r="N264" s="72">
        <v>15</v>
      </c>
      <c r="O264" s="72">
        <v>17</v>
      </c>
      <c r="P264" s="72">
        <v>18</v>
      </c>
      <c r="Q264" s="72">
        <v>19</v>
      </c>
      <c r="R264" s="72">
        <v>21</v>
      </c>
      <c r="S264" s="72">
        <v>22</v>
      </c>
      <c r="T264" s="72">
        <v>23</v>
      </c>
      <c r="U264" s="72">
        <v>25</v>
      </c>
      <c r="V264" s="72">
        <v>26</v>
      </c>
      <c r="W264" s="72">
        <v>28</v>
      </c>
      <c r="X264" s="72">
        <v>29</v>
      </c>
      <c r="Y264" s="72">
        <v>30</v>
      </c>
      <c r="Z264" s="72">
        <v>32</v>
      </c>
      <c r="AA264" s="72">
        <v>33</v>
      </c>
      <c r="AB264" s="72">
        <v>34</v>
      </c>
      <c r="AC264" s="72">
        <v>36</v>
      </c>
      <c r="AD264" s="72">
        <v>37</v>
      </c>
      <c r="AE264" s="72">
        <v>39</v>
      </c>
      <c r="AF264" s="72">
        <v>40</v>
      </c>
      <c r="AG264" s="73">
        <v>41</v>
      </c>
    </row>
    <row r="265" spans="1:33" ht="16.05" customHeight="1">
      <c r="A265" s="8">
        <f t="shared" si="192"/>
        <v>31801</v>
      </c>
      <c r="B265" s="117">
        <v>33300</v>
      </c>
      <c r="C265" s="74" t="s">
        <v>185</v>
      </c>
      <c r="D265" s="72">
        <v>1</v>
      </c>
      <c r="E265" s="72">
        <v>3</v>
      </c>
      <c r="F265" s="72">
        <v>4</v>
      </c>
      <c r="G265" s="72">
        <v>6</v>
      </c>
      <c r="H265" s="72">
        <v>7</v>
      </c>
      <c r="I265" s="72">
        <v>9</v>
      </c>
      <c r="J265" s="72">
        <v>10</v>
      </c>
      <c r="K265" s="72">
        <v>12</v>
      </c>
      <c r="L265" s="72">
        <v>13</v>
      </c>
      <c r="M265" s="72">
        <v>14</v>
      </c>
      <c r="N265" s="72">
        <v>16</v>
      </c>
      <c r="O265" s="72">
        <v>17</v>
      </c>
      <c r="P265" s="72">
        <v>19</v>
      </c>
      <c r="Q265" s="72">
        <v>20</v>
      </c>
      <c r="R265" s="72">
        <v>22</v>
      </c>
      <c r="S265" s="72">
        <v>23</v>
      </c>
      <c r="T265" s="72">
        <v>25</v>
      </c>
      <c r="U265" s="72">
        <v>26</v>
      </c>
      <c r="V265" s="72">
        <v>27</v>
      </c>
      <c r="W265" s="72">
        <v>29</v>
      </c>
      <c r="X265" s="72">
        <v>30</v>
      </c>
      <c r="Y265" s="72">
        <v>32</v>
      </c>
      <c r="Z265" s="72">
        <v>33</v>
      </c>
      <c r="AA265" s="72">
        <v>35</v>
      </c>
      <c r="AB265" s="72">
        <v>36</v>
      </c>
      <c r="AC265" s="72">
        <v>38</v>
      </c>
      <c r="AD265" s="72">
        <v>39</v>
      </c>
      <c r="AE265" s="72">
        <v>40</v>
      </c>
      <c r="AF265" s="72">
        <v>42</v>
      </c>
      <c r="AG265" s="73">
        <v>43</v>
      </c>
    </row>
    <row r="266" spans="1:33" ht="16.05" customHeight="1">
      <c r="A266" s="8">
        <f t="shared" si="192"/>
        <v>33301</v>
      </c>
      <c r="B266" s="117">
        <v>34800</v>
      </c>
      <c r="C266" s="74" t="s">
        <v>185</v>
      </c>
      <c r="D266" s="72">
        <v>2</v>
      </c>
      <c r="E266" s="72">
        <v>3</v>
      </c>
      <c r="F266" s="72">
        <v>5</v>
      </c>
      <c r="G266" s="72">
        <v>6</v>
      </c>
      <c r="H266" s="72">
        <v>8</v>
      </c>
      <c r="I266" s="72">
        <v>9</v>
      </c>
      <c r="J266" s="72">
        <v>11</v>
      </c>
      <c r="K266" s="72">
        <v>12</v>
      </c>
      <c r="L266" s="72">
        <v>14</v>
      </c>
      <c r="M266" s="72">
        <v>15</v>
      </c>
      <c r="N266" s="72">
        <v>17</v>
      </c>
      <c r="O266" s="72">
        <v>18</v>
      </c>
      <c r="P266" s="72">
        <v>20</v>
      </c>
      <c r="Q266" s="72">
        <v>21</v>
      </c>
      <c r="R266" s="72">
        <v>23</v>
      </c>
      <c r="S266" s="72">
        <v>24</v>
      </c>
      <c r="T266" s="72">
        <v>26</v>
      </c>
      <c r="U266" s="72">
        <v>27</v>
      </c>
      <c r="V266" s="72">
        <v>29</v>
      </c>
      <c r="W266" s="72">
        <v>30</v>
      </c>
      <c r="X266" s="72">
        <v>32</v>
      </c>
      <c r="Y266" s="72">
        <v>33</v>
      </c>
      <c r="Z266" s="72">
        <v>35</v>
      </c>
      <c r="AA266" s="72">
        <v>36</v>
      </c>
      <c r="AB266" s="72">
        <v>38</v>
      </c>
      <c r="AC266" s="72">
        <v>39</v>
      </c>
      <c r="AD266" s="72">
        <v>41</v>
      </c>
      <c r="AE266" s="72">
        <v>42</v>
      </c>
      <c r="AF266" s="72">
        <v>44</v>
      </c>
      <c r="AG266" s="73">
        <v>45</v>
      </c>
    </row>
    <row r="267" spans="1:33" ht="16.05" customHeight="1">
      <c r="A267" s="8">
        <f t="shared" si="192"/>
        <v>34801</v>
      </c>
      <c r="B267" s="117">
        <v>36300</v>
      </c>
      <c r="C267" s="74" t="s">
        <v>185</v>
      </c>
      <c r="D267" s="72">
        <v>2</v>
      </c>
      <c r="E267" s="72">
        <v>3</v>
      </c>
      <c r="F267" s="72">
        <v>5</v>
      </c>
      <c r="G267" s="72">
        <v>6</v>
      </c>
      <c r="H267" s="72">
        <v>8</v>
      </c>
      <c r="I267" s="72">
        <v>9</v>
      </c>
      <c r="J267" s="72">
        <v>11</v>
      </c>
      <c r="K267" s="72">
        <v>13</v>
      </c>
      <c r="L267" s="72">
        <v>14</v>
      </c>
      <c r="M267" s="72">
        <v>16</v>
      </c>
      <c r="N267" s="72">
        <v>17</v>
      </c>
      <c r="O267" s="72">
        <v>19</v>
      </c>
      <c r="P267" s="72">
        <v>20</v>
      </c>
      <c r="Q267" s="72">
        <v>22</v>
      </c>
      <c r="R267" s="72">
        <v>24</v>
      </c>
      <c r="S267" s="72">
        <v>25</v>
      </c>
      <c r="T267" s="72">
        <v>27</v>
      </c>
      <c r="U267" s="72">
        <v>28</v>
      </c>
      <c r="V267" s="72">
        <v>30</v>
      </c>
      <c r="W267" s="72">
        <v>31</v>
      </c>
      <c r="X267" s="72">
        <v>33</v>
      </c>
      <c r="Y267" s="72">
        <v>35</v>
      </c>
      <c r="Z267" s="72">
        <v>36</v>
      </c>
      <c r="AA267" s="72">
        <v>38</v>
      </c>
      <c r="AB267" s="72">
        <v>39</v>
      </c>
      <c r="AC267" s="72">
        <v>41</v>
      </c>
      <c r="AD267" s="72">
        <v>42</v>
      </c>
      <c r="AE267" s="72">
        <v>44</v>
      </c>
      <c r="AF267" s="72">
        <v>46</v>
      </c>
      <c r="AG267" s="73">
        <v>47</v>
      </c>
    </row>
    <row r="268" spans="1:33" ht="16.05" customHeight="1">
      <c r="A268" s="8">
        <f t="shared" si="192"/>
        <v>36301</v>
      </c>
      <c r="B268" s="117">
        <v>38200</v>
      </c>
      <c r="C268" s="74" t="s">
        <v>185</v>
      </c>
      <c r="D268" s="72">
        <v>2</v>
      </c>
      <c r="E268" s="72">
        <v>3</v>
      </c>
      <c r="F268" s="72">
        <v>5</v>
      </c>
      <c r="G268" s="72">
        <v>7</v>
      </c>
      <c r="H268" s="72">
        <v>8</v>
      </c>
      <c r="I268" s="72">
        <v>10</v>
      </c>
      <c r="J268" s="72">
        <v>12</v>
      </c>
      <c r="K268" s="72">
        <v>13</v>
      </c>
      <c r="L268" s="72">
        <v>15</v>
      </c>
      <c r="M268" s="72">
        <v>17</v>
      </c>
      <c r="N268" s="72">
        <v>18</v>
      </c>
      <c r="O268" s="72">
        <v>20</v>
      </c>
      <c r="P268" s="72">
        <v>22</v>
      </c>
      <c r="Q268" s="72">
        <v>23</v>
      </c>
      <c r="R268" s="72">
        <v>25</v>
      </c>
      <c r="S268" s="72">
        <v>26</v>
      </c>
      <c r="T268" s="72">
        <v>28</v>
      </c>
      <c r="U268" s="72">
        <v>30</v>
      </c>
      <c r="V268" s="72">
        <v>31</v>
      </c>
      <c r="W268" s="72">
        <v>33</v>
      </c>
      <c r="X268" s="72">
        <v>35</v>
      </c>
      <c r="Y268" s="72">
        <v>36</v>
      </c>
      <c r="Z268" s="72">
        <v>38</v>
      </c>
      <c r="AA268" s="72">
        <v>40</v>
      </c>
      <c r="AB268" s="72">
        <v>41</v>
      </c>
      <c r="AC268" s="72">
        <v>43</v>
      </c>
      <c r="AD268" s="72">
        <v>45</v>
      </c>
      <c r="AE268" s="72">
        <v>46</v>
      </c>
      <c r="AF268" s="72">
        <v>48</v>
      </c>
      <c r="AG268" s="73">
        <v>50</v>
      </c>
    </row>
    <row r="269" spans="1:33" ht="16.05" customHeight="1">
      <c r="A269" s="8">
        <f t="shared" si="192"/>
        <v>38201</v>
      </c>
      <c r="B269" s="117">
        <v>40100</v>
      </c>
      <c r="C269" s="74" t="s">
        <v>185</v>
      </c>
      <c r="D269" s="72">
        <v>2</v>
      </c>
      <c r="E269" s="72">
        <v>3</v>
      </c>
      <c r="F269" s="72">
        <v>5</v>
      </c>
      <c r="G269" s="72">
        <v>7</v>
      </c>
      <c r="H269" s="72">
        <v>9</v>
      </c>
      <c r="I269" s="72">
        <v>10</v>
      </c>
      <c r="J269" s="72">
        <v>12</v>
      </c>
      <c r="K269" s="72">
        <v>14</v>
      </c>
      <c r="L269" s="72">
        <v>16</v>
      </c>
      <c r="M269" s="72">
        <v>17</v>
      </c>
      <c r="N269" s="72">
        <v>19</v>
      </c>
      <c r="O269" s="72">
        <v>21</v>
      </c>
      <c r="P269" s="72">
        <v>23</v>
      </c>
      <c r="Q269" s="72">
        <v>24</v>
      </c>
      <c r="R269" s="72">
        <v>26</v>
      </c>
      <c r="S269" s="72">
        <v>28</v>
      </c>
      <c r="T269" s="72">
        <v>30</v>
      </c>
      <c r="U269" s="72">
        <v>31</v>
      </c>
      <c r="V269" s="72">
        <v>33</v>
      </c>
      <c r="W269" s="72">
        <v>35</v>
      </c>
      <c r="X269" s="72">
        <v>36</v>
      </c>
      <c r="Y269" s="72">
        <v>38</v>
      </c>
      <c r="Z269" s="72">
        <v>40</v>
      </c>
      <c r="AA269" s="72">
        <v>42</v>
      </c>
      <c r="AB269" s="72">
        <v>43</v>
      </c>
      <c r="AC269" s="72">
        <v>45</v>
      </c>
      <c r="AD269" s="72">
        <v>47</v>
      </c>
      <c r="AE269" s="72">
        <v>49</v>
      </c>
      <c r="AF269" s="72">
        <v>50</v>
      </c>
      <c r="AG269" s="73">
        <v>52</v>
      </c>
    </row>
    <row r="270" spans="1:33" ht="16.05" customHeight="1">
      <c r="A270" s="8">
        <f t="shared" si="192"/>
        <v>40101</v>
      </c>
      <c r="B270" s="117">
        <v>42000</v>
      </c>
      <c r="C270" s="74" t="s">
        <v>185</v>
      </c>
      <c r="D270" s="72">
        <v>2</v>
      </c>
      <c r="E270" s="72">
        <v>4</v>
      </c>
      <c r="F270" s="72">
        <v>5</v>
      </c>
      <c r="G270" s="72">
        <v>7</v>
      </c>
      <c r="H270" s="72">
        <v>9</v>
      </c>
      <c r="I270" s="72">
        <v>11</v>
      </c>
      <c r="J270" s="72">
        <v>13</v>
      </c>
      <c r="K270" s="72">
        <v>15</v>
      </c>
      <c r="L270" s="72">
        <v>16</v>
      </c>
      <c r="M270" s="72">
        <v>18</v>
      </c>
      <c r="N270" s="72">
        <v>20</v>
      </c>
      <c r="O270" s="72">
        <v>22</v>
      </c>
      <c r="P270" s="72">
        <v>24</v>
      </c>
      <c r="Q270" s="72">
        <v>25</v>
      </c>
      <c r="R270" s="72">
        <v>27</v>
      </c>
      <c r="S270" s="72">
        <v>29</v>
      </c>
      <c r="T270" s="72">
        <v>31</v>
      </c>
      <c r="U270" s="72">
        <v>33</v>
      </c>
      <c r="V270" s="72">
        <v>35</v>
      </c>
      <c r="W270" s="72">
        <v>36</v>
      </c>
      <c r="X270" s="72">
        <v>38</v>
      </c>
      <c r="Y270" s="72">
        <v>40</v>
      </c>
      <c r="Z270" s="72">
        <v>42</v>
      </c>
      <c r="AA270" s="72">
        <v>44</v>
      </c>
      <c r="AB270" s="72">
        <v>46</v>
      </c>
      <c r="AC270" s="72">
        <v>47</v>
      </c>
      <c r="AD270" s="72">
        <v>49</v>
      </c>
      <c r="AE270" s="72">
        <v>51</v>
      </c>
      <c r="AF270" s="72">
        <v>53</v>
      </c>
      <c r="AG270" s="73">
        <v>55</v>
      </c>
    </row>
    <row r="271" spans="1:33" ht="16.05" customHeight="1">
      <c r="A271" s="8">
        <f t="shared" si="192"/>
        <v>42001</v>
      </c>
      <c r="B271" s="117">
        <v>43900</v>
      </c>
      <c r="C271" s="74" t="s">
        <v>185</v>
      </c>
      <c r="D271" s="72">
        <v>2</v>
      </c>
      <c r="E271" s="72">
        <v>4</v>
      </c>
      <c r="F271" s="72">
        <v>6</v>
      </c>
      <c r="G271" s="72">
        <v>8</v>
      </c>
      <c r="H271" s="72">
        <v>10</v>
      </c>
      <c r="I271" s="72">
        <v>11</v>
      </c>
      <c r="J271" s="72">
        <v>13</v>
      </c>
      <c r="K271" s="72">
        <v>15</v>
      </c>
      <c r="L271" s="72">
        <v>17</v>
      </c>
      <c r="M271" s="72">
        <v>19</v>
      </c>
      <c r="N271" s="72">
        <v>21</v>
      </c>
      <c r="O271" s="72">
        <v>23</v>
      </c>
      <c r="P271" s="72">
        <v>25</v>
      </c>
      <c r="Q271" s="72">
        <v>27</v>
      </c>
      <c r="R271" s="72">
        <v>29</v>
      </c>
      <c r="S271" s="72">
        <v>30</v>
      </c>
      <c r="T271" s="72">
        <v>32</v>
      </c>
      <c r="U271" s="72">
        <v>34</v>
      </c>
      <c r="V271" s="72">
        <v>36</v>
      </c>
      <c r="W271" s="72">
        <v>38</v>
      </c>
      <c r="X271" s="72">
        <v>40</v>
      </c>
      <c r="Y271" s="72">
        <v>42</v>
      </c>
      <c r="Z271" s="72">
        <v>44</v>
      </c>
      <c r="AA271" s="72">
        <v>46</v>
      </c>
      <c r="AB271" s="72">
        <v>48</v>
      </c>
      <c r="AC271" s="72">
        <v>49</v>
      </c>
      <c r="AD271" s="72">
        <v>51</v>
      </c>
      <c r="AE271" s="72">
        <v>53</v>
      </c>
      <c r="AF271" s="72">
        <v>55</v>
      </c>
      <c r="AG271" s="73">
        <v>57</v>
      </c>
    </row>
    <row r="272" spans="1:33" ht="16.05" customHeight="1">
      <c r="A272" s="8">
        <f t="shared" si="192"/>
        <v>43901</v>
      </c>
      <c r="B272" s="117">
        <v>45800</v>
      </c>
      <c r="C272" s="74" t="s">
        <v>185</v>
      </c>
      <c r="D272" s="72">
        <v>2</v>
      </c>
      <c r="E272" s="72">
        <v>4</v>
      </c>
      <c r="F272" s="72">
        <v>6</v>
      </c>
      <c r="G272" s="72">
        <v>8</v>
      </c>
      <c r="H272" s="72">
        <v>10</v>
      </c>
      <c r="I272" s="72">
        <v>12</v>
      </c>
      <c r="J272" s="72">
        <v>14</v>
      </c>
      <c r="K272" s="72">
        <v>16</v>
      </c>
      <c r="L272" s="72">
        <v>18</v>
      </c>
      <c r="M272" s="72">
        <v>20</v>
      </c>
      <c r="N272" s="72">
        <v>22</v>
      </c>
      <c r="O272" s="72">
        <v>24</v>
      </c>
      <c r="P272" s="72">
        <v>26</v>
      </c>
      <c r="Q272" s="72">
        <v>28</v>
      </c>
      <c r="R272" s="72">
        <v>30</v>
      </c>
      <c r="S272" s="72">
        <v>32</v>
      </c>
      <c r="T272" s="72">
        <v>34</v>
      </c>
      <c r="U272" s="72">
        <v>36</v>
      </c>
      <c r="V272" s="72">
        <v>38</v>
      </c>
      <c r="W272" s="72">
        <v>40</v>
      </c>
      <c r="X272" s="72">
        <v>42</v>
      </c>
      <c r="Y272" s="72">
        <v>44</v>
      </c>
      <c r="Z272" s="72">
        <v>46</v>
      </c>
      <c r="AA272" s="72">
        <v>48</v>
      </c>
      <c r="AB272" s="72">
        <v>50</v>
      </c>
      <c r="AC272" s="72">
        <v>52</v>
      </c>
      <c r="AD272" s="72">
        <v>54</v>
      </c>
      <c r="AE272" s="72">
        <v>56</v>
      </c>
      <c r="AF272" s="72">
        <v>58</v>
      </c>
      <c r="AG272" s="73">
        <v>60</v>
      </c>
    </row>
    <row r="273" spans="1:33" ht="16.05" customHeight="1">
      <c r="A273" s="8">
        <f t="shared" si="192"/>
        <v>45801</v>
      </c>
      <c r="B273" s="117">
        <v>48200</v>
      </c>
      <c r="C273" s="74" t="s">
        <v>185</v>
      </c>
      <c r="D273" s="72">
        <v>2</v>
      </c>
      <c r="E273" s="72">
        <v>4</v>
      </c>
      <c r="F273" s="72">
        <v>6</v>
      </c>
      <c r="G273" s="72">
        <v>8</v>
      </c>
      <c r="H273" s="72">
        <v>10</v>
      </c>
      <c r="I273" s="72">
        <v>13</v>
      </c>
      <c r="J273" s="72">
        <v>15</v>
      </c>
      <c r="K273" s="72">
        <v>17</v>
      </c>
      <c r="L273" s="72">
        <v>19</v>
      </c>
      <c r="M273" s="72">
        <v>21</v>
      </c>
      <c r="N273" s="72">
        <v>23</v>
      </c>
      <c r="O273" s="72">
        <v>25</v>
      </c>
      <c r="P273" s="72">
        <v>27</v>
      </c>
      <c r="Q273" s="72">
        <v>29</v>
      </c>
      <c r="R273" s="72">
        <v>31</v>
      </c>
      <c r="S273" s="72">
        <v>33</v>
      </c>
      <c r="T273" s="72">
        <v>36</v>
      </c>
      <c r="U273" s="72">
        <v>38</v>
      </c>
      <c r="V273" s="72">
        <v>40</v>
      </c>
      <c r="W273" s="72">
        <v>42</v>
      </c>
      <c r="X273" s="72">
        <v>44</v>
      </c>
      <c r="Y273" s="72">
        <v>46</v>
      </c>
      <c r="Z273" s="72">
        <v>48</v>
      </c>
      <c r="AA273" s="72">
        <v>50</v>
      </c>
      <c r="AB273" s="72">
        <v>52</v>
      </c>
      <c r="AC273" s="72">
        <v>54</v>
      </c>
      <c r="AD273" s="72">
        <v>56</v>
      </c>
      <c r="AE273" s="72">
        <v>58</v>
      </c>
      <c r="AF273" s="72">
        <v>61</v>
      </c>
      <c r="AG273" s="73">
        <v>63</v>
      </c>
    </row>
    <row r="274" spans="1:33" ht="16.05" customHeight="1">
      <c r="A274" s="8">
        <f t="shared" si="192"/>
        <v>48201</v>
      </c>
      <c r="B274" s="117">
        <v>50600</v>
      </c>
      <c r="C274" s="74" t="s">
        <v>185</v>
      </c>
      <c r="D274" s="72">
        <v>2</v>
      </c>
      <c r="E274" s="72">
        <v>4</v>
      </c>
      <c r="F274" s="72">
        <v>7</v>
      </c>
      <c r="G274" s="72">
        <v>9</v>
      </c>
      <c r="H274" s="72">
        <v>11</v>
      </c>
      <c r="I274" s="72">
        <v>13</v>
      </c>
      <c r="J274" s="72">
        <v>15</v>
      </c>
      <c r="K274" s="72">
        <v>18</v>
      </c>
      <c r="L274" s="72">
        <v>20</v>
      </c>
      <c r="M274" s="72">
        <v>22</v>
      </c>
      <c r="N274" s="72">
        <v>24</v>
      </c>
      <c r="O274" s="72">
        <v>26</v>
      </c>
      <c r="P274" s="72">
        <v>29</v>
      </c>
      <c r="Q274" s="72">
        <v>31</v>
      </c>
      <c r="R274" s="72">
        <v>33</v>
      </c>
      <c r="S274" s="72">
        <v>35</v>
      </c>
      <c r="T274" s="72">
        <v>37</v>
      </c>
      <c r="U274" s="72">
        <v>39</v>
      </c>
      <c r="V274" s="72">
        <v>42</v>
      </c>
      <c r="W274" s="72">
        <v>44</v>
      </c>
      <c r="X274" s="72">
        <v>46</v>
      </c>
      <c r="Y274" s="72">
        <v>48</v>
      </c>
      <c r="Z274" s="72">
        <v>50</v>
      </c>
      <c r="AA274" s="72">
        <v>53</v>
      </c>
      <c r="AB274" s="72">
        <v>55</v>
      </c>
      <c r="AC274" s="72">
        <v>57</v>
      </c>
      <c r="AD274" s="72">
        <v>59</v>
      </c>
      <c r="AE274" s="72">
        <v>61</v>
      </c>
      <c r="AF274" s="72">
        <v>64</v>
      </c>
      <c r="AG274" s="73">
        <v>66</v>
      </c>
    </row>
    <row r="275" spans="1:33" ht="16.05" customHeight="1">
      <c r="A275" s="8">
        <f t="shared" si="192"/>
        <v>50601</v>
      </c>
      <c r="B275" s="117">
        <v>53000</v>
      </c>
      <c r="C275" s="74" t="s">
        <v>185</v>
      </c>
      <c r="D275" s="72">
        <v>2</v>
      </c>
      <c r="E275" s="72">
        <v>5</v>
      </c>
      <c r="F275" s="72">
        <v>7</v>
      </c>
      <c r="G275" s="72">
        <v>9</v>
      </c>
      <c r="H275" s="72">
        <v>11</v>
      </c>
      <c r="I275" s="72">
        <v>14</v>
      </c>
      <c r="J275" s="72">
        <v>16</v>
      </c>
      <c r="K275" s="72">
        <v>18</v>
      </c>
      <c r="L275" s="72">
        <v>21</v>
      </c>
      <c r="M275" s="72">
        <v>23</v>
      </c>
      <c r="N275" s="72">
        <v>25</v>
      </c>
      <c r="O275" s="72">
        <v>28</v>
      </c>
      <c r="P275" s="72">
        <v>30</v>
      </c>
      <c r="Q275" s="72">
        <v>32</v>
      </c>
      <c r="R275" s="72">
        <v>34</v>
      </c>
      <c r="S275" s="72">
        <v>37</v>
      </c>
      <c r="T275" s="72">
        <v>39</v>
      </c>
      <c r="U275" s="72">
        <v>41</v>
      </c>
      <c r="V275" s="72">
        <v>44</v>
      </c>
      <c r="W275" s="72">
        <v>46</v>
      </c>
      <c r="X275" s="72">
        <v>48</v>
      </c>
      <c r="Y275" s="72">
        <v>51</v>
      </c>
      <c r="Z275" s="72">
        <v>53</v>
      </c>
      <c r="AA275" s="72">
        <v>55</v>
      </c>
      <c r="AB275" s="72">
        <v>57</v>
      </c>
      <c r="AC275" s="72">
        <v>60</v>
      </c>
      <c r="AD275" s="72">
        <v>62</v>
      </c>
      <c r="AE275" s="72">
        <v>64</v>
      </c>
      <c r="AF275" s="72">
        <v>67</v>
      </c>
      <c r="AG275" s="73">
        <v>69</v>
      </c>
    </row>
    <row r="276" spans="1:33" ht="16.05" customHeight="1">
      <c r="A276" s="8">
        <f t="shared" si="192"/>
        <v>53001</v>
      </c>
      <c r="B276" s="117">
        <v>55400</v>
      </c>
      <c r="C276" s="74" t="s">
        <v>185</v>
      </c>
      <c r="D276" s="72">
        <v>2</v>
      </c>
      <c r="E276" s="72">
        <v>5</v>
      </c>
      <c r="F276" s="72">
        <v>7</v>
      </c>
      <c r="G276" s="72">
        <v>10</v>
      </c>
      <c r="H276" s="72">
        <v>12</v>
      </c>
      <c r="I276" s="72">
        <v>14</v>
      </c>
      <c r="J276" s="72">
        <v>17</v>
      </c>
      <c r="K276" s="72">
        <v>19</v>
      </c>
      <c r="L276" s="72">
        <v>22</v>
      </c>
      <c r="M276" s="72">
        <v>24</v>
      </c>
      <c r="N276" s="72">
        <v>26</v>
      </c>
      <c r="O276" s="72">
        <v>29</v>
      </c>
      <c r="P276" s="72">
        <v>31</v>
      </c>
      <c r="Q276" s="72">
        <v>34</v>
      </c>
      <c r="R276" s="72">
        <v>36</v>
      </c>
      <c r="S276" s="72">
        <v>38</v>
      </c>
      <c r="T276" s="72">
        <v>41</v>
      </c>
      <c r="U276" s="72">
        <v>43</v>
      </c>
      <c r="V276" s="72">
        <v>46</v>
      </c>
      <c r="W276" s="72">
        <v>48</v>
      </c>
      <c r="X276" s="72">
        <v>50</v>
      </c>
      <c r="Y276" s="72">
        <v>53</v>
      </c>
      <c r="Z276" s="72">
        <v>55</v>
      </c>
      <c r="AA276" s="72">
        <v>58</v>
      </c>
      <c r="AB276" s="72">
        <v>60</v>
      </c>
      <c r="AC276" s="72">
        <v>62</v>
      </c>
      <c r="AD276" s="72">
        <v>65</v>
      </c>
      <c r="AE276" s="72">
        <v>67</v>
      </c>
      <c r="AF276" s="72">
        <v>70</v>
      </c>
      <c r="AG276" s="73">
        <v>72</v>
      </c>
    </row>
    <row r="277" spans="1:33" ht="16.05" customHeight="1">
      <c r="A277" s="8">
        <f t="shared" si="192"/>
        <v>55401</v>
      </c>
      <c r="B277" s="117">
        <v>57800</v>
      </c>
      <c r="C277" s="74" t="s">
        <v>185</v>
      </c>
      <c r="D277" s="72">
        <v>3</v>
      </c>
      <c r="E277" s="72">
        <v>5</v>
      </c>
      <c r="F277" s="72">
        <v>8</v>
      </c>
      <c r="G277" s="72">
        <v>10</v>
      </c>
      <c r="H277" s="72">
        <v>13</v>
      </c>
      <c r="I277" s="72">
        <v>15</v>
      </c>
      <c r="J277" s="72">
        <v>18</v>
      </c>
      <c r="K277" s="72">
        <v>20</v>
      </c>
      <c r="L277" s="72">
        <v>23</v>
      </c>
      <c r="M277" s="72">
        <v>25</v>
      </c>
      <c r="N277" s="72">
        <v>28</v>
      </c>
      <c r="O277" s="72">
        <v>30</v>
      </c>
      <c r="P277" s="72">
        <v>33</v>
      </c>
      <c r="Q277" s="72">
        <v>35</v>
      </c>
      <c r="R277" s="72">
        <v>38</v>
      </c>
      <c r="S277" s="72">
        <v>40</v>
      </c>
      <c r="T277" s="72">
        <v>43</v>
      </c>
      <c r="U277" s="72">
        <v>45</v>
      </c>
      <c r="V277" s="72">
        <v>48</v>
      </c>
      <c r="W277" s="72">
        <v>50</v>
      </c>
      <c r="X277" s="72">
        <v>53</v>
      </c>
      <c r="Y277" s="72">
        <v>55</v>
      </c>
      <c r="Z277" s="72">
        <v>58</v>
      </c>
      <c r="AA277" s="72">
        <v>60</v>
      </c>
      <c r="AB277" s="72">
        <v>63</v>
      </c>
      <c r="AC277" s="72">
        <v>65</v>
      </c>
      <c r="AD277" s="72">
        <v>68</v>
      </c>
      <c r="AE277" s="72">
        <v>70</v>
      </c>
      <c r="AF277" s="72">
        <v>73</v>
      </c>
      <c r="AG277" s="73">
        <v>75</v>
      </c>
    </row>
    <row r="278" spans="1:33" ht="16.05" customHeight="1">
      <c r="A278" s="8">
        <f t="shared" si="192"/>
        <v>57801</v>
      </c>
      <c r="B278" s="117">
        <v>60800</v>
      </c>
      <c r="C278" s="74" t="s">
        <v>185</v>
      </c>
      <c r="D278" s="72">
        <v>3</v>
      </c>
      <c r="E278" s="72">
        <v>5</v>
      </c>
      <c r="F278" s="72">
        <v>8</v>
      </c>
      <c r="G278" s="72">
        <v>11</v>
      </c>
      <c r="H278" s="72">
        <v>13</v>
      </c>
      <c r="I278" s="72">
        <v>16</v>
      </c>
      <c r="J278" s="72">
        <v>18</v>
      </c>
      <c r="K278" s="72">
        <v>21</v>
      </c>
      <c r="L278" s="72">
        <v>24</v>
      </c>
      <c r="M278" s="72">
        <v>26</v>
      </c>
      <c r="N278" s="72">
        <v>29</v>
      </c>
      <c r="O278" s="72">
        <v>32</v>
      </c>
      <c r="P278" s="72">
        <v>34</v>
      </c>
      <c r="Q278" s="72">
        <v>37</v>
      </c>
      <c r="R278" s="72">
        <v>40</v>
      </c>
      <c r="S278" s="72">
        <v>42</v>
      </c>
      <c r="T278" s="72">
        <v>45</v>
      </c>
      <c r="U278" s="72">
        <v>47</v>
      </c>
      <c r="V278" s="72">
        <v>50</v>
      </c>
      <c r="W278" s="72">
        <v>53</v>
      </c>
      <c r="X278" s="72">
        <v>55</v>
      </c>
      <c r="Y278" s="72">
        <v>58</v>
      </c>
      <c r="Z278" s="72">
        <v>61</v>
      </c>
      <c r="AA278" s="72">
        <v>63</v>
      </c>
      <c r="AB278" s="72">
        <v>66</v>
      </c>
      <c r="AC278" s="72">
        <v>69</v>
      </c>
      <c r="AD278" s="72">
        <v>71</v>
      </c>
      <c r="AE278" s="72">
        <v>74</v>
      </c>
      <c r="AF278" s="72">
        <v>76</v>
      </c>
      <c r="AG278" s="73">
        <v>79</v>
      </c>
    </row>
    <row r="279" spans="1:33" ht="16.05" customHeight="1">
      <c r="A279" s="8">
        <f t="shared" si="192"/>
        <v>60801</v>
      </c>
      <c r="B279" s="117">
        <v>63800</v>
      </c>
      <c r="C279" s="74" t="s">
        <v>185</v>
      </c>
      <c r="D279" s="72">
        <v>3</v>
      </c>
      <c r="E279" s="72">
        <v>6</v>
      </c>
      <c r="F279" s="72">
        <v>8</v>
      </c>
      <c r="G279" s="72">
        <v>11</v>
      </c>
      <c r="H279" s="72">
        <v>14</v>
      </c>
      <c r="I279" s="72">
        <v>17</v>
      </c>
      <c r="J279" s="72">
        <v>19</v>
      </c>
      <c r="K279" s="72">
        <v>22</v>
      </c>
      <c r="L279" s="72">
        <v>25</v>
      </c>
      <c r="M279" s="72">
        <v>28</v>
      </c>
      <c r="N279" s="72">
        <v>30</v>
      </c>
      <c r="O279" s="72">
        <v>33</v>
      </c>
      <c r="P279" s="72">
        <v>36</v>
      </c>
      <c r="Q279" s="72">
        <v>39</v>
      </c>
      <c r="R279" s="72">
        <v>41</v>
      </c>
      <c r="S279" s="72">
        <v>44</v>
      </c>
      <c r="T279" s="72">
        <v>47</v>
      </c>
      <c r="U279" s="72">
        <v>50</v>
      </c>
      <c r="V279" s="72">
        <v>53</v>
      </c>
      <c r="W279" s="72">
        <v>55</v>
      </c>
      <c r="X279" s="72">
        <v>58</v>
      </c>
      <c r="Y279" s="72">
        <v>61</v>
      </c>
      <c r="Z279" s="72">
        <v>64</v>
      </c>
      <c r="AA279" s="72">
        <v>66</v>
      </c>
      <c r="AB279" s="72">
        <v>69</v>
      </c>
      <c r="AC279" s="72">
        <v>72</v>
      </c>
      <c r="AD279" s="72">
        <v>75</v>
      </c>
      <c r="AE279" s="72">
        <v>77</v>
      </c>
      <c r="AF279" s="72">
        <v>80</v>
      </c>
      <c r="AG279" s="73">
        <v>83</v>
      </c>
    </row>
    <row r="280" spans="1:33" ht="16.05" customHeight="1">
      <c r="A280" s="8">
        <f t="shared" si="192"/>
        <v>63801</v>
      </c>
      <c r="B280" s="117">
        <v>66800</v>
      </c>
      <c r="C280" s="74" t="s">
        <v>185</v>
      </c>
      <c r="D280" s="72">
        <v>3</v>
      </c>
      <c r="E280" s="72">
        <v>6</v>
      </c>
      <c r="F280" s="72">
        <v>9</v>
      </c>
      <c r="G280" s="72">
        <v>12</v>
      </c>
      <c r="H280" s="72">
        <v>14</v>
      </c>
      <c r="I280" s="72">
        <v>17</v>
      </c>
      <c r="J280" s="72">
        <v>20</v>
      </c>
      <c r="K280" s="72">
        <v>23</v>
      </c>
      <c r="L280" s="72">
        <v>26</v>
      </c>
      <c r="M280" s="72">
        <v>29</v>
      </c>
      <c r="N280" s="72">
        <v>32</v>
      </c>
      <c r="O280" s="72">
        <v>35</v>
      </c>
      <c r="P280" s="72">
        <v>38</v>
      </c>
      <c r="Q280" s="72">
        <v>41</v>
      </c>
      <c r="R280" s="72">
        <v>43</v>
      </c>
      <c r="S280" s="72">
        <v>46</v>
      </c>
      <c r="T280" s="72">
        <v>49</v>
      </c>
      <c r="U280" s="72">
        <v>52</v>
      </c>
      <c r="V280" s="72">
        <v>55</v>
      </c>
      <c r="W280" s="72">
        <v>58</v>
      </c>
      <c r="X280" s="72">
        <v>61</v>
      </c>
      <c r="Y280" s="72">
        <v>64</v>
      </c>
      <c r="Z280" s="72">
        <v>67</v>
      </c>
      <c r="AA280" s="72">
        <v>69</v>
      </c>
      <c r="AB280" s="72">
        <v>72</v>
      </c>
      <c r="AC280" s="72">
        <v>75</v>
      </c>
      <c r="AD280" s="72">
        <v>78</v>
      </c>
      <c r="AE280" s="72">
        <v>81</v>
      </c>
      <c r="AF280" s="72">
        <v>84</v>
      </c>
      <c r="AG280" s="73">
        <v>87</v>
      </c>
    </row>
    <row r="281" spans="1:33" ht="16.05" customHeight="1">
      <c r="A281" s="8">
        <f t="shared" si="192"/>
        <v>66801</v>
      </c>
      <c r="B281" s="117">
        <v>69800</v>
      </c>
      <c r="C281" s="74" t="s">
        <v>185</v>
      </c>
      <c r="D281" s="72">
        <v>3</v>
      </c>
      <c r="E281" s="72">
        <v>6</v>
      </c>
      <c r="F281" s="72">
        <v>9</v>
      </c>
      <c r="G281" s="72">
        <v>12</v>
      </c>
      <c r="H281" s="72">
        <v>15</v>
      </c>
      <c r="I281" s="72">
        <v>18</v>
      </c>
      <c r="J281" s="72">
        <v>21</v>
      </c>
      <c r="K281" s="72">
        <v>24</v>
      </c>
      <c r="L281" s="72">
        <v>27</v>
      </c>
      <c r="M281" s="72">
        <v>30</v>
      </c>
      <c r="N281" s="72">
        <v>33</v>
      </c>
      <c r="O281" s="72">
        <v>36</v>
      </c>
      <c r="P281" s="72">
        <v>39</v>
      </c>
      <c r="Q281" s="72">
        <v>42</v>
      </c>
      <c r="R281" s="72">
        <v>45</v>
      </c>
      <c r="S281" s="72">
        <v>48</v>
      </c>
      <c r="T281" s="72">
        <v>51</v>
      </c>
      <c r="U281" s="72">
        <v>54</v>
      </c>
      <c r="V281" s="72">
        <v>57</v>
      </c>
      <c r="W281" s="72">
        <v>60</v>
      </c>
      <c r="X281" s="72">
        <v>64</v>
      </c>
      <c r="Y281" s="72">
        <v>67</v>
      </c>
      <c r="Z281" s="72">
        <v>70</v>
      </c>
      <c r="AA281" s="72">
        <v>73</v>
      </c>
      <c r="AB281" s="72">
        <v>76</v>
      </c>
      <c r="AC281" s="72">
        <v>79</v>
      </c>
      <c r="AD281" s="72">
        <v>82</v>
      </c>
      <c r="AE281" s="72">
        <v>85</v>
      </c>
      <c r="AF281" s="72">
        <v>88</v>
      </c>
      <c r="AG281" s="73">
        <v>91</v>
      </c>
    </row>
    <row r="282" spans="1:33" ht="16.05" customHeight="1" thickBot="1">
      <c r="A282" s="8">
        <f t="shared" si="192"/>
        <v>69801</v>
      </c>
      <c r="B282" s="118">
        <v>72800</v>
      </c>
      <c r="C282" s="112" t="s">
        <v>185</v>
      </c>
      <c r="D282" s="110">
        <v>3</v>
      </c>
      <c r="E282" s="110">
        <v>6</v>
      </c>
      <c r="F282" s="110">
        <v>9</v>
      </c>
      <c r="G282" s="110">
        <v>13</v>
      </c>
      <c r="H282" s="110">
        <v>16</v>
      </c>
      <c r="I282" s="110">
        <v>19</v>
      </c>
      <c r="J282" s="110">
        <v>22</v>
      </c>
      <c r="K282" s="110">
        <v>25</v>
      </c>
      <c r="L282" s="110">
        <v>28</v>
      </c>
      <c r="M282" s="110">
        <v>32</v>
      </c>
      <c r="N282" s="110">
        <v>35</v>
      </c>
      <c r="O282" s="110">
        <v>38</v>
      </c>
      <c r="P282" s="110">
        <v>41</v>
      </c>
      <c r="Q282" s="110">
        <v>44</v>
      </c>
      <c r="R282" s="110">
        <v>47</v>
      </c>
      <c r="S282" s="110">
        <v>50</v>
      </c>
      <c r="T282" s="110">
        <v>54</v>
      </c>
      <c r="U282" s="110">
        <v>57</v>
      </c>
      <c r="V282" s="110">
        <v>60</v>
      </c>
      <c r="W282" s="110">
        <v>63</v>
      </c>
      <c r="X282" s="110">
        <v>66</v>
      </c>
      <c r="Y282" s="110">
        <v>69</v>
      </c>
      <c r="Z282" s="110">
        <v>73</v>
      </c>
      <c r="AA282" s="110">
        <v>76</v>
      </c>
      <c r="AB282" s="110">
        <v>79</v>
      </c>
      <c r="AC282" s="110">
        <v>82</v>
      </c>
      <c r="AD282" s="110">
        <v>85</v>
      </c>
      <c r="AE282" s="110">
        <v>88</v>
      </c>
      <c r="AF282" s="110">
        <v>91</v>
      </c>
      <c r="AG282" s="111">
        <v>95</v>
      </c>
    </row>
    <row r="283" spans="1:33" ht="16.05" customHeight="1">
      <c r="A283" s="170"/>
    </row>
    <row r="284" spans="1:33" ht="16.05" customHeight="1"/>
  </sheetData>
  <autoFilter ref="B5:AG140"/>
  <mergeCells count="64">
    <mergeCell ref="B83:B85"/>
    <mergeCell ref="B141:B145"/>
    <mergeCell ref="B191:B192"/>
    <mergeCell ref="B193:B195"/>
    <mergeCell ref="B71:B72"/>
    <mergeCell ref="B73:B75"/>
    <mergeCell ref="B166:B167"/>
    <mergeCell ref="B168:B170"/>
    <mergeCell ref="B171:B172"/>
    <mergeCell ref="B126:B130"/>
    <mergeCell ref="B131:B135"/>
    <mergeCell ref="B136:B140"/>
    <mergeCell ref="B96:B100"/>
    <mergeCell ref="B101:B105"/>
    <mergeCell ref="B106:B110"/>
    <mergeCell ref="B111:B115"/>
    <mergeCell ref="B81:B82"/>
    <mergeCell ref="B116:B120"/>
    <mergeCell ref="B121:B125"/>
    <mergeCell ref="B76:B77"/>
    <mergeCell ref="B186:B187"/>
    <mergeCell ref="B188:B190"/>
    <mergeCell ref="B161:B162"/>
    <mergeCell ref="B163:B165"/>
    <mergeCell ref="B146:B147"/>
    <mergeCell ref="B148:B150"/>
    <mergeCell ref="B151:B152"/>
    <mergeCell ref="B173:B175"/>
    <mergeCell ref="B176:B177"/>
    <mergeCell ref="B178:B180"/>
    <mergeCell ref="B181:B182"/>
    <mergeCell ref="B183:B185"/>
    <mergeCell ref="B78:B80"/>
    <mergeCell ref="B31:B32"/>
    <mergeCell ref="B33:B35"/>
    <mergeCell ref="B153:B155"/>
    <mergeCell ref="B156:B157"/>
    <mergeCell ref="B158:B160"/>
    <mergeCell ref="B91:B95"/>
    <mergeCell ref="B86:B90"/>
    <mergeCell ref="B36:B37"/>
    <mergeCell ref="B38:B40"/>
    <mergeCell ref="B41:B42"/>
    <mergeCell ref="B66:B67"/>
    <mergeCell ref="B68:B70"/>
    <mergeCell ref="B53:B55"/>
    <mergeCell ref="B56:B57"/>
    <mergeCell ref="B58:B60"/>
    <mergeCell ref="B18:B20"/>
    <mergeCell ref="B21:B22"/>
    <mergeCell ref="B23:B25"/>
    <mergeCell ref="B26:B27"/>
    <mergeCell ref="B28:B30"/>
    <mergeCell ref="B6:B7"/>
    <mergeCell ref="B8:B10"/>
    <mergeCell ref="B11:B12"/>
    <mergeCell ref="B13:B15"/>
    <mergeCell ref="B16:B17"/>
    <mergeCell ref="B61:B62"/>
    <mergeCell ref="B63:B65"/>
    <mergeCell ref="B43:B45"/>
    <mergeCell ref="B46:B47"/>
    <mergeCell ref="B48:B50"/>
    <mergeCell ref="B51:B5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65"/>
  <sheetViews>
    <sheetView workbookViewId="0">
      <pane xSplit="3" ySplit="3" topLeftCell="D58" activePane="bottomRight" state="frozen"/>
      <selection activeCell="A21" sqref="A21:I21"/>
      <selection pane="topRight" activeCell="A21" sqref="A21:I21"/>
      <selection pane="bottomLeft" activeCell="A21" sqref="A21:I21"/>
      <selection pane="bottomRight" activeCell="A21" sqref="A21:I21"/>
    </sheetView>
  </sheetViews>
  <sheetFormatPr defaultColWidth="22.109375" defaultRowHeight="16.2"/>
  <cols>
    <col min="1" max="1" width="7.77734375" style="29" customWidth="1"/>
    <col min="2" max="2" width="5.77734375" style="29" customWidth="1"/>
    <col min="3" max="3" width="25.77734375" style="29" customWidth="1"/>
    <col min="4" max="4" width="12.77734375" style="29" customWidth="1"/>
    <col min="5" max="5" width="7.77734375" style="29" customWidth="1"/>
    <col min="6" max="6" width="5.77734375" style="29" customWidth="1"/>
    <col min="7" max="7" width="25.77734375" style="29" customWidth="1"/>
    <col min="8" max="8" width="12.77734375" style="29" customWidth="1"/>
    <col min="9" max="10" width="8.77734375" customWidth="1"/>
    <col min="11" max="11" width="8.109375" style="172" bestFit="1" customWidth="1"/>
    <col min="12" max="13" width="9.21875" style="172" customWidth="1"/>
  </cols>
  <sheetData>
    <row r="1" spans="1:13" ht="28.2">
      <c r="A1" s="171" t="s">
        <v>188</v>
      </c>
      <c r="B1" s="141"/>
      <c r="C1" s="141"/>
      <c r="D1" s="141"/>
      <c r="E1" s="141"/>
      <c r="F1" s="141"/>
      <c r="G1" s="141"/>
      <c r="H1" s="141"/>
    </row>
    <row r="2" spans="1:13" ht="16.8" thickBot="1">
      <c r="A2" s="140" t="s">
        <v>189</v>
      </c>
      <c r="B2" s="140"/>
      <c r="C2" s="140"/>
      <c r="D2" s="140"/>
      <c r="E2" s="140"/>
      <c r="F2" s="140"/>
      <c r="G2" s="140"/>
      <c r="H2" s="140"/>
      <c r="I2" s="22"/>
      <c r="J2" s="22"/>
    </row>
    <row r="3" spans="1:13" ht="49.2" thickBot="1">
      <c r="A3" s="41" t="s">
        <v>18</v>
      </c>
      <c r="B3" s="42" t="s">
        <v>19</v>
      </c>
      <c r="C3" s="42" t="s">
        <v>20</v>
      </c>
      <c r="D3" s="43" t="s">
        <v>21</v>
      </c>
      <c r="E3" s="44" t="s">
        <v>18</v>
      </c>
      <c r="F3" s="42" t="s">
        <v>22</v>
      </c>
      <c r="G3" s="42" t="s">
        <v>20</v>
      </c>
      <c r="H3" s="45" t="s">
        <v>21</v>
      </c>
      <c r="I3" s="16"/>
      <c r="J3" s="17"/>
      <c r="L3" s="173" t="s">
        <v>190</v>
      </c>
      <c r="M3" s="173" t="s">
        <v>191</v>
      </c>
    </row>
    <row r="4" spans="1:13" ht="18" customHeight="1">
      <c r="A4" s="145" t="s">
        <v>23</v>
      </c>
      <c r="B4" s="46">
        <v>1</v>
      </c>
      <c r="C4" s="46" t="s">
        <v>24</v>
      </c>
      <c r="D4" s="47" t="s">
        <v>25</v>
      </c>
      <c r="E4" s="146" t="s">
        <v>26</v>
      </c>
      <c r="F4" s="46">
        <v>36</v>
      </c>
      <c r="G4" s="46" t="s">
        <v>27</v>
      </c>
      <c r="H4" s="48" t="s">
        <v>28</v>
      </c>
      <c r="I4" s="16"/>
      <c r="J4" s="17">
        <v>1</v>
      </c>
      <c r="K4" s="174">
        <v>1</v>
      </c>
      <c r="L4" s="174">
        <v>1500</v>
      </c>
      <c r="M4" s="175">
        <f>ROUND(L4*6%,0)</f>
        <v>90</v>
      </c>
    </row>
    <row r="5" spans="1:13" ht="18" customHeight="1">
      <c r="A5" s="135"/>
      <c r="B5" s="49">
        <v>2</v>
      </c>
      <c r="C5" s="49" t="s">
        <v>29</v>
      </c>
      <c r="D5" s="50" t="s">
        <v>30</v>
      </c>
      <c r="E5" s="147"/>
      <c r="F5" s="49">
        <v>37</v>
      </c>
      <c r="G5" s="49" t="s">
        <v>31</v>
      </c>
      <c r="H5" s="51" t="s">
        <v>32</v>
      </c>
      <c r="I5" s="16"/>
      <c r="J5" s="17">
        <v>2</v>
      </c>
      <c r="K5" s="174">
        <f>1+L4</f>
        <v>1501</v>
      </c>
      <c r="L5" s="174">
        <v>3000</v>
      </c>
      <c r="M5" s="175">
        <f t="shared" ref="M5:M65" si="0">ROUND(L5*6%,0)</f>
        <v>180</v>
      </c>
    </row>
    <row r="6" spans="1:13" ht="18" customHeight="1">
      <c r="A6" s="135"/>
      <c r="B6" s="49">
        <v>3</v>
      </c>
      <c r="C6" s="49" t="s">
        <v>33</v>
      </c>
      <c r="D6" s="50" t="s">
        <v>34</v>
      </c>
      <c r="E6" s="147"/>
      <c r="F6" s="49">
        <v>38</v>
      </c>
      <c r="G6" s="49" t="s">
        <v>35</v>
      </c>
      <c r="H6" s="51" t="s">
        <v>36</v>
      </c>
      <c r="I6" s="16"/>
      <c r="J6" s="17">
        <v>3</v>
      </c>
      <c r="K6" s="174">
        <f t="shared" ref="K6:K65" si="1">1+L5</f>
        <v>3001</v>
      </c>
      <c r="L6" s="174">
        <v>4500</v>
      </c>
      <c r="M6" s="175">
        <f t="shared" si="0"/>
        <v>270</v>
      </c>
    </row>
    <row r="7" spans="1:13" ht="18" customHeight="1">
      <c r="A7" s="135"/>
      <c r="B7" s="49">
        <v>4</v>
      </c>
      <c r="C7" s="49" t="s">
        <v>37</v>
      </c>
      <c r="D7" s="50" t="s">
        <v>38</v>
      </c>
      <c r="E7" s="147"/>
      <c r="F7" s="49">
        <v>39</v>
      </c>
      <c r="G7" s="49" t="s">
        <v>39</v>
      </c>
      <c r="H7" s="51" t="s">
        <v>40</v>
      </c>
      <c r="I7" s="16"/>
      <c r="J7" s="17">
        <v>4</v>
      </c>
      <c r="K7" s="174">
        <f t="shared" si="1"/>
        <v>4501</v>
      </c>
      <c r="L7" s="174">
        <v>6000</v>
      </c>
      <c r="M7" s="175">
        <f t="shared" si="0"/>
        <v>360</v>
      </c>
    </row>
    <row r="8" spans="1:13" ht="18" customHeight="1" thickBot="1">
      <c r="A8" s="136"/>
      <c r="B8" s="52">
        <v>5</v>
      </c>
      <c r="C8" s="52" t="s">
        <v>41</v>
      </c>
      <c r="D8" s="53" t="s">
        <v>42</v>
      </c>
      <c r="E8" s="148"/>
      <c r="F8" s="52">
        <v>40</v>
      </c>
      <c r="G8" s="52" t="s">
        <v>43</v>
      </c>
      <c r="H8" s="54" t="s">
        <v>44</v>
      </c>
      <c r="I8" s="16"/>
      <c r="J8" s="17">
        <v>5</v>
      </c>
      <c r="K8" s="174">
        <f t="shared" si="1"/>
        <v>6001</v>
      </c>
      <c r="L8" s="174">
        <v>7500</v>
      </c>
      <c r="M8" s="175">
        <f t="shared" si="0"/>
        <v>450</v>
      </c>
    </row>
    <row r="9" spans="1:13" ht="18" customHeight="1">
      <c r="A9" s="145" t="s">
        <v>45</v>
      </c>
      <c r="B9" s="46">
        <v>6</v>
      </c>
      <c r="C9" s="46" t="s">
        <v>46</v>
      </c>
      <c r="D9" s="47" t="s">
        <v>47</v>
      </c>
      <c r="E9" s="146" t="s">
        <v>48</v>
      </c>
      <c r="F9" s="46">
        <v>41</v>
      </c>
      <c r="G9" s="46" t="s">
        <v>49</v>
      </c>
      <c r="H9" s="48" t="s">
        <v>50</v>
      </c>
      <c r="I9" s="16"/>
      <c r="J9" s="17">
        <v>6</v>
      </c>
      <c r="K9" s="174">
        <f t="shared" si="1"/>
        <v>7501</v>
      </c>
      <c r="L9" s="174">
        <v>8700</v>
      </c>
      <c r="M9" s="175">
        <f t="shared" si="0"/>
        <v>522</v>
      </c>
    </row>
    <row r="10" spans="1:13" ht="18" customHeight="1">
      <c r="A10" s="135"/>
      <c r="B10" s="49">
        <v>7</v>
      </c>
      <c r="C10" s="49" t="s">
        <v>51</v>
      </c>
      <c r="D10" s="50" t="s">
        <v>52</v>
      </c>
      <c r="E10" s="147"/>
      <c r="F10" s="49">
        <v>42</v>
      </c>
      <c r="G10" s="49" t="s">
        <v>53</v>
      </c>
      <c r="H10" s="51" t="s">
        <v>54</v>
      </c>
      <c r="I10" s="16"/>
      <c r="J10" s="17">
        <v>7</v>
      </c>
      <c r="K10" s="174">
        <f t="shared" si="1"/>
        <v>8701</v>
      </c>
      <c r="L10" s="174">
        <v>9900</v>
      </c>
      <c r="M10" s="175">
        <f t="shared" si="0"/>
        <v>594</v>
      </c>
    </row>
    <row r="11" spans="1:13" ht="18" customHeight="1">
      <c r="A11" s="135"/>
      <c r="B11" s="49">
        <v>8</v>
      </c>
      <c r="C11" s="49" t="s">
        <v>55</v>
      </c>
      <c r="D11" s="50" t="s">
        <v>56</v>
      </c>
      <c r="E11" s="147"/>
      <c r="F11" s="49">
        <v>43</v>
      </c>
      <c r="G11" s="49" t="s">
        <v>57</v>
      </c>
      <c r="H11" s="51" t="s">
        <v>58</v>
      </c>
      <c r="I11" s="16"/>
      <c r="J11" s="17">
        <v>8</v>
      </c>
      <c r="K11" s="174">
        <f t="shared" si="1"/>
        <v>9901</v>
      </c>
      <c r="L11" s="174">
        <v>11100</v>
      </c>
      <c r="M11" s="175">
        <f t="shared" si="0"/>
        <v>666</v>
      </c>
    </row>
    <row r="12" spans="1:13" ht="18" customHeight="1">
      <c r="A12" s="135"/>
      <c r="B12" s="49">
        <v>9</v>
      </c>
      <c r="C12" s="49" t="s">
        <v>59</v>
      </c>
      <c r="D12" s="50" t="s">
        <v>60</v>
      </c>
      <c r="E12" s="147"/>
      <c r="F12" s="49">
        <v>44</v>
      </c>
      <c r="G12" s="49" t="s">
        <v>61</v>
      </c>
      <c r="H12" s="51" t="s">
        <v>62</v>
      </c>
      <c r="I12" s="16"/>
      <c r="J12" s="17">
        <v>9</v>
      </c>
      <c r="K12" s="174">
        <f t="shared" si="1"/>
        <v>11101</v>
      </c>
      <c r="L12" s="174">
        <v>12540</v>
      </c>
      <c r="M12" s="175">
        <f t="shared" si="0"/>
        <v>752</v>
      </c>
    </row>
    <row r="13" spans="1:13" ht="18" customHeight="1" thickBot="1">
      <c r="A13" s="136"/>
      <c r="B13" s="52">
        <v>10</v>
      </c>
      <c r="C13" s="52" t="s">
        <v>63</v>
      </c>
      <c r="D13" s="53" t="s">
        <v>64</v>
      </c>
      <c r="E13" s="148"/>
      <c r="F13" s="52">
        <v>45</v>
      </c>
      <c r="G13" s="52" t="s">
        <v>65</v>
      </c>
      <c r="H13" s="54" t="s">
        <v>66</v>
      </c>
      <c r="I13" s="16"/>
      <c r="J13" s="17">
        <v>10</v>
      </c>
      <c r="K13" s="174">
        <f t="shared" si="1"/>
        <v>12541</v>
      </c>
      <c r="L13" s="174">
        <v>13500</v>
      </c>
      <c r="M13" s="175">
        <f t="shared" si="0"/>
        <v>810</v>
      </c>
    </row>
    <row r="14" spans="1:13" ht="18" customHeight="1">
      <c r="A14" s="145" t="s">
        <v>67</v>
      </c>
      <c r="B14" s="46">
        <v>11</v>
      </c>
      <c r="C14" s="46" t="s">
        <v>68</v>
      </c>
      <c r="D14" s="47" t="s">
        <v>69</v>
      </c>
      <c r="E14" s="146" t="s">
        <v>70</v>
      </c>
      <c r="F14" s="46">
        <v>46</v>
      </c>
      <c r="G14" s="46" t="s">
        <v>71</v>
      </c>
      <c r="H14" s="48" t="s">
        <v>72</v>
      </c>
      <c r="I14" s="16"/>
      <c r="J14" s="17">
        <v>11</v>
      </c>
      <c r="K14" s="174">
        <f t="shared" si="1"/>
        <v>13501</v>
      </c>
      <c r="L14" s="174">
        <v>15840</v>
      </c>
      <c r="M14" s="175">
        <f t="shared" si="0"/>
        <v>950</v>
      </c>
    </row>
    <row r="15" spans="1:13" ht="18" customHeight="1">
      <c r="A15" s="135"/>
      <c r="B15" s="49">
        <v>12</v>
      </c>
      <c r="C15" s="49" t="s">
        <v>73</v>
      </c>
      <c r="D15" s="50" t="s">
        <v>74</v>
      </c>
      <c r="E15" s="147"/>
      <c r="F15" s="49">
        <v>47</v>
      </c>
      <c r="G15" s="49" t="s">
        <v>75</v>
      </c>
      <c r="H15" s="51" t="s">
        <v>76</v>
      </c>
      <c r="I15" s="16"/>
      <c r="J15" s="17">
        <v>12</v>
      </c>
      <c r="K15" s="174">
        <f t="shared" si="1"/>
        <v>15841</v>
      </c>
      <c r="L15" s="174">
        <v>16500</v>
      </c>
      <c r="M15" s="175">
        <f t="shared" si="0"/>
        <v>990</v>
      </c>
    </row>
    <row r="16" spans="1:13" ht="18" customHeight="1">
      <c r="A16" s="135"/>
      <c r="B16" s="49">
        <v>13</v>
      </c>
      <c r="C16" s="49" t="s">
        <v>77</v>
      </c>
      <c r="D16" s="50" t="s">
        <v>78</v>
      </c>
      <c r="E16" s="147"/>
      <c r="F16" s="49">
        <v>48</v>
      </c>
      <c r="G16" s="49" t="s">
        <v>79</v>
      </c>
      <c r="H16" s="51" t="s">
        <v>80</v>
      </c>
      <c r="I16" s="16"/>
      <c r="J16" s="17">
        <v>13</v>
      </c>
      <c r="K16" s="174">
        <f t="shared" si="1"/>
        <v>16501</v>
      </c>
      <c r="L16" s="174">
        <v>17280</v>
      </c>
      <c r="M16" s="175">
        <f t="shared" si="0"/>
        <v>1037</v>
      </c>
    </row>
    <row r="17" spans="1:13" ht="18" customHeight="1" thickBot="1">
      <c r="A17" s="135"/>
      <c r="B17" s="49">
        <v>14</v>
      </c>
      <c r="C17" s="49" t="s">
        <v>81</v>
      </c>
      <c r="D17" s="50" t="s">
        <v>82</v>
      </c>
      <c r="E17" s="148"/>
      <c r="F17" s="52">
        <v>49</v>
      </c>
      <c r="G17" s="52" t="s">
        <v>83</v>
      </c>
      <c r="H17" s="54" t="s">
        <v>84</v>
      </c>
      <c r="I17" s="16"/>
      <c r="J17" s="17">
        <v>14</v>
      </c>
      <c r="K17" s="174">
        <f t="shared" si="1"/>
        <v>17281</v>
      </c>
      <c r="L17" s="174">
        <v>17880</v>
      </c>
      <c r="M17" s="175">
        <f t="shared" si="0"/>
        <v>1073</v>
      </c>
    </row>
    <row r="18" spans="1:13" ht="18" customHeight="1">
      <c r="A18" s="135"/>
      <c r="B18" s="49">
        <v>15</v>
      </c>
      <c r="C18" s="49" t="s">
        <v>85</v>
      </c>
      <c r="D18" s="50" t="s">
        <v>86</v>
      </c>
      <c r="E18" s="146" t="s">
        <v>87</v>
      </c>
      <c r="F18" s="55">
        <v>50</v>
      </c>
      <c r="G18" s="55" t="s">
        <v>88</v>
      </c>
      <c r="H18" s="56" t="s">
        <v>89</v>
      </c>
      <c r="I18" s="16"/>
      <c r="J18" s="17">
        <v>15</v>
      </c>
      <c r="K18" s="174">
        <f t="shared" si="1"/>
        <v>17881</v>
      </c>
      <c r="L18" s="174">
        <v>19047</v>
      </c>
      <c r="M18" s="175">
        <f t="shared" si="0"/>
        <v>1143</v>
      </c>
    </row>
    <row r="19" spans="1:13" ht="18" customHeight="1">
      <c r="A19" s="135"/>
      <c r="B19" s="49">
        <v>16</v>
      </c>
      <c r="C19" s="49" t="s">
        <v>90</v>
      </c>
      <c r="D19" s="50" t="s">
        <v>91</v>
      </c>
      <c r="E19" s="147"/>
      <c r="F19" s="49">
        <v>51</v>
      </c>
      <c r="G19" s="49" t="s">
        <v>92</v>
      </c>
      <c r="H19" s="51" t="s">
        <v>93</v>
      </c>
      <c r="I19" s="16"/>
      <c r="J19" s="17">
        <v>16</v>
      </c>
      <c r="K19" s="174">
        <f t="shared" si="1"/>
        <v>19048</v>
      </c>
      <c r="L19" s="174">
        <v>20008</v>
      </c>
      <c r="M19" s="175">
        <f t="shared" si="0"/>
        <v>1200</v>
      </c>
    </row>
    <row r="20" spans="1:13" ht="18" customHeight="1">
      <c r="A20" s="135"/>
      <c r="B20" s="49">
        <v>17</v>
      </c>
      <c r="C20" s="49" t="s">
        <v>94</v>
      </c>
      <c r="D20" s="50" t="s">
        <v>95</v>
      </c>
      <c r="E20" s="147"/>
      <c r="F20" s="49">
        <v>52</v>
      </c>
      <c r="G20" s="49" t="s">
        <v>96</v>
      </c>
      <c r="H20" s="51" t="s">
        <v>97</v>
      </c>
      <c r="I20" s="16"/>
      <c r="J20" s="17">
        <v>17</v>
      </c>
      <c r="K20" s="174">
        <f t="shared" si="1"/>
        <v>20009</v>
      </c>
      <c r="L20" s="174">
        <v>21009</v>
      </c>
      <c r="M20" s="175">
        <f t="shared" si="0"/>
        <v>1261</v>
      </c>
    </row>
    <row r="21" spans="1:13" ht="18" customHeight="1">
      <c r="A21" s="135"/>
      <c r="B21" s="49">
        <v>18</v>
      </c>
      <c r="C21" s="49" t="s">
        <v>98</v>
      </c>
      <c r="D21" s="50" t="s">
        <v>99</v>
      </c>
      <c r="E21" s="147"/>
      <c r="F21" s="49">
        <v>53</v>
      </c>
      <c r="G21" s="49" t="s">
        <v>100</v>
      </c>
      <c r="H21" s="51" t="s">
        <v>101</v>
      </c>
      <c r="I21" s="16"/>
      <c r="J21" s="17">
        <v>18</v>
      </c>
      <c r="K21" s="174">
        <f t="shared" si="1"/>
        <v>21010</v>
      </c>
      <c r="L21" s="174">
        <v>22000</v>
      </c>
      <c r="M21" s="175">
        <f t="shared" si="0"/>
        <v>1320</v>
      </c>
    </row>
    <row r="22" spans="1:13" ht="18" customHeight="1" thickBot="1">
      <c r="A22" s="136"/>
      <c r="B22" s="52">
        <v>19</v>
      </c>
      <c r="C22" s="52" t="s">
        <v>102</v>
      </c>
      <c r="D22" s="53" t="s">
        <v>103</v>
      </c>
      <c r="E22" s="147"/>
      <c r="F22" s="57">
        <v>54</v>
      </c>
      <c r="G22" s="57" t="s">
        <v>104</v>
      </c>
      <c r="H22" s="58" t="s">
        <v>105</v>
      </c>
      <c r="I22" s="16"/>
      <c r="J22" s="17">
        <v>19</v>
      </c>
      <c r="K22" s="174">
        <f t="shared" si="1"/>
        <v>22001</v>
      </c>
      <c r="L22" s="174">
        <v>23100</v>
      </c>
      <c r="M22" s="175">
        <f t="shared" si="0"/>
        <v>1386</v>
      </c>
    </row>
    <row r="23" spans="1:13" ht="18" customHeight="1">
      <c r="A23" s="145" t="s">
        <v>106</v>
      </c>
      <c r="B23" s="46">
        <v>20</v>
      </c>
      <c r="C23" s="46" t="s">
        <v>107</v>
      </c>
      <c r="D23" s="47" t="s">
        <v>108</v>
      </c>
      <c r="E23" s="146" t="s">
        <v>109</v>
      </c>
      <c r="F23" s="46">
        <v>55</v>
      </c>
      <c r="G23" s="46" t="s">
        <v>110</v>
      </c>
      <c r="H23" s="48" t="s">
        <v>111</v>
      </c>
      <c r="I23" s="16"/>
      <c r="J23" s="17">
        <v>20</v>
      </c>
      <c r="K23" s="174">
        <f t="shared" si="1"/>
        <v>23101</v>
      </c>
      <c r="L23" s="174">
        <v>24000</v>
      </c>
      <c r="M23" s="175">
        <f t="shared" si="0"/>
        <v>1440</v>
      </c>
    </row>
    <row r="24" spans="1:13" ht="18" customHeight="1">
      <c r="A24" s="135"/>
      <c r="B24" s="49">
        <v>21</v>
      </c>
      <c r="C24" s="49" t="s">
        <v>112</v>
      </c>
      <c r="D24" s="50" t="s">
        <v>113</v>
      </c>
      <c r="E24" s="147"/>
      <c r="F24" s="49">
        <v>56</v>
      </c>
      <c r="G24" s="49" t="s">
        <v>114</v>
      </c>
      <c r="H24" s="51" t="s">
        <v>115</v>
      </c>
      <c r="I24" s="16"/>
      <c r="J24" s="17">
        <v>21</v>
      </c>
      <c r="K24" s="174">
        <f t="shared" si="1"/>
        <v>24001</v>
      </c>
      <c r="L24" s="174">
        <v>25250</v>
      </c>
      <c r="M24" s="175">
        <f t="shared" si="0"/>
        <v>1515</v>
      </c>
    </row>
    <row r="25" spans="1:13" ht="18" customHeight="1">
      <c r="A25" s="135"/>
      <c r="B25" s="49">
        <v>22</v>
      </c>
      <c r="C25" s="49" t="s">
        <v>116</v>
      </c>
      <c r="D25" s="50" t="s">
        <v>117</v>
      </c>
      <c r="E25" s="147"/>
      <c r="F25" s="49">
        <v>57</v>
      </c>
      <c r="G25" s="49" t="s">
        <v>118</v>
      </c>
      <c r="H25" s="51" t="s">
        <v>119</v>
      </c>
      <c r="I25" s="16"/>
      <c r="J25" s="17">
        <v>22</v>
      </c>
      <c r="K25" s="174">
        <f t="shared" si="1"/>
        <v>25251</v>
      </c>
      <c r="L25" s="174">
        <v>26400</v>
      </c>
      <c r="M25" s="175">
        <f t="shared" si="0"/>
        <v>1584</v>
      </c>
    </row>
    <row r="26" spans="1:13" ht="18" customHeight="1">
      <c r="A26" s="135"/>
      <c r="B26" s="49">
        <v>23</v>
      </c>
      <c r="C26" s="49" t="s">
        <v>192</v>
      </c>
      <c r="D26" s="50" t="s">
        <v>120</v>
      </c>
      <c r="E26" s="147"/>
      <c r="F26" s="49">
        <v>58</v>
      </c>
      <c r="G26" s="49" t="s">
        <v>121</v>
      </c>
      <c r="H26" s="51" t="s">
        <v>122</v>
      </c>
      <c r="I26" s="16"/>
      <c r="J26" s="17">
        <v>23</v>
      </c>
      <c r="K26" s="174">
        <f t="shared" si="1"/>
        <v>26401</v>
      </c>
      <c r="L26" s="174">
        <v>27600</v>
      </c>
      <c r="M26" s="175">
        <f t="shared" si="0"/>
        <v>1656</v>
      </c>
    </row>
    <row r="27" spans="1:13" ht="18" customHeight="1">
      <c r="A27" s="135"/>
      <c r="B27" s="49">
        <v>24</v>
      </c>
      <c r="C27" s="49" t="s">
        <v>193</v>
      </c>
      <c r="D27" s="50" t="s">
        <v>194</v>
      </c>
      <c r="E27" s="147"/>
      <c r="F27" s="49">
        <v>59</v>
      </c>
      <c r="G27" s="49" t="s">
        <v>124</v>
      </c>
      <c r="H27" s="51" t="s">
        <v>125</v>
      </c>
      <c r="I27" s="16"/>
      <c r="J27" s="17">
        <v>24</v>
      </c>
      <c r="K27" s="174">
        <f t="shared" si="1"/>
        <v>27601</v>
      </c>
      <c r="L27" s="174">
        <v>28590</v>
      </c>
      <c r="M27" s="175">
        <f t="shared" si="0"/>
        <v>1715</v>
      </c>
    </row>
    <row r="28" spans="1:13" ht="18" customHeight="1" thickBot="1">
      <c r="A28" s="136"/>
      <c r="B28" s="52">
        <v>25</v>
      </c>
      <c r="C28" s="52" t="s">
        <v>195</v>
      </c>
      <c r="D28" s="53" t="s">
        <v>123</v>
      </c>
      <c r="E28" s="147"/>
      <c r="F28" s="49">
        <v>60</v>
      </c>
      <c r="G28" s="49" t="s">
        <v>129</v>
      </c>
      <c r="H28" s="51" t="s">
        <v>130</v>
      </c>
      <c r="I28" s="16"/>
      <c r="J28" s="17">
        <v>25</v>
      </c>
      <c r="K28" s="174">
        <f t="shared" si="1"/>
        <v>28591</v>
      </c>
      <c r="L28" s="174">
        <v>28800</v>
      </c>
      <c r="M28" s="175">
        <f t="shared" si="0"/>
        <v>1728</v>
      </c>
    </row>
    <row r="29" spans="1:13" ht="18" customHeight="1">
      <c r="A29" s="145" t="s">
        <v>126</v>
      </c>
      <c r="B29" s="46">
        <v>26</v>
      </c>
      <c r="C29" s="46" t="s">
        <v>127</v>
      </c>
      <c r="D29" s="47" t="s">
        <v>128</v>
      </c>
      <c r="E29" s="147"/>
      <c r="F29" s="49">
        <v>61</v>
      </c>
      <c r="G29" s="49" t="s">
        <v>133</v>
      </c>
      <c r="H29" s="51" t="s">
        <v>134</v>
      </c>
      <c r="I29" s="16"/>
      <c r="J29" s="17">
        <v>26</v>
      </c>
      <c r="K29" s="174">
        <f t="shared" si="1"/>
        <v>28801</v>
      </c>
      <c r="L29" s="174">
        <v>30300</v>
      </c>
      <c r="M29" s="175">
        <f t="shared" si="0"/>
        <v>1818</v>
      </c>
    </row>
    <row r="30" spans="1:13" ht="18" customHeight="1" thickBot="1">
      <c r="A30" s="135"/>
      <c r="B30" s="49">
        <v>27</v>
      </c>
      <c r="C30" s="49" t="s">
        <v>131</v>
      </c>
      <c r="D30" s="50" t="s">
        <v>132</v>
      </c>
      <c r="E30" s="148"/>
      <c r="F30" s="52">
        <v>62</v>
      </c>
      <c r="G30" s="52" t="s">
        <v>137</v>
      </c>
      <c r="H30" s="54" t="s">
        <v>138</v>
      </c>
      <c r="I30" s="16"/>
      <c r="J30" s="17">
        <v>27</v>
      </c>
      <c r="K30" s="174">
        <f t="shared" si="1"/>
        <v>30301</v>
      </c>
      <c r="L30" s="174">
        <v>31800</v>
      </c>
      <c r="M30" s="175">
        <f t="shared" si="0"/>
        <v>1908</v>
      </c>
    </row>
    <row r="31" spans="1:13" ht="18" customHeight="1">
      <c r="A31" s="135"/>
      <c r="B31" s="49">
        <v>28</v>
      </c>
      <c r="C31" s="49" t="s">
        <v>135</v>
      </c>
      <c r="D31" s="50" t="s">
        <v>136</v>
      </c>
      <c r="E31" s="142" t="s">
        <v>141</v>
      </c>
      <c r="F31" s="143"/>
      <c r="G31" s="143"/>
      <c r="H31" s="144"/>
      <c r="I31" s="16"/>
      <c r="J31" s="17">
        <v>28</v>
      </c>
      <c r="K31" s="174">
        <f t="shared" si="1"/>
        <v>31801</v>
      </c>
      <c r="L31" s="174">
        <v>33300</v>
      </c>
      <c r="M31" s="175">
        <f t="shared" si="0"/>
        <v>1998</v>
      </c>
    </row>
    <row r="32" spans="1:13" ht="18" customHeight="1">
      <c r="A32" s="135"/>
      <c r="B32" s="49">
        <v>29</v>
      </c>
      <c r="C32" s="49" t="s">
        <v>139</v>
      </c>
      <c r="D32" s="51" t="s">
        <v>140</v>
      </c>
      <c r="E32" s="132" t="s">
        <v>172</v>
      </c>
      <c r="F32" s="133"/>
      <c r="G32" s="133"/>
      <c r="H32" s="134"/>
      <c r="I32" s="21"/>
      <c r="J32" s="17">
        <v>29</v>
      </c>
      <c r="K32" s="174">
        <f t="shared" si="1"/>
        <v>33301</v>
      </c>
      <c r="L32" s="174">
        <v>34800</v>
      </c>
      <c r="M32" s="175">
        <f t="shared" si="0"/>
        <v>2088</v>
      </c>
    </row>
    <row r="33" spans="1:13" ht="18" customHeight="1" thickBot="1">
      <c r="A33" s="136"/>
      <c r="B33" s="52">
        <v>30</v>
      </c>
      <c r="C33" s="52" t="s">
        <v>142</v>
      </c>
      <c r="D33" s="54" t="s">
        <v>143</v>
      </c>
      <c r="E33" s="132"/>
      <c r="F33" s="133"/>
      <c r="G33" s="133"/>
      <c r="H33" s="134"/>
      <c r="I33" s="20"/>
      <c r="J33" s="17">
        <v>30</v>
      </c>
      <c r="K33" s="174">
        <f t="shared" si="1"/>
        <v>34801</v>
      </c>
      <c r="L33" s="174">
        <v>36300</v>
      </c>
      <c r="M33" s="175">
        <f t="shared" si="0"/>
        <v>2178</v>
      </c>
    </row>
    <row r="34" spans="1:13" ht="18" customHeight="1">
      <c r="A34" s="135" t="s">
        <v>144</v>
      </c>
      <c r="B34" s="55">
        <v>31</v>
      </c>
      <c r="C34" s="55" t="s">
        <v>145</v>
      </c>
      <c r="D34" s="56" t="s">
        <v>146</v>
      </c>
      <c r="E34" s="137" t="s">
        <v>149</v>
      </c>
      <c r="F34" s="138"/>
      <c r="G34" s="138"/>
      <c r="H34" s="139"/>
      <c r="I34" s="20"/>
      <c r="J34" s="17">
        <v>31</v>
      </c>
      <c r="K34" s="174">
        <f t="shared" si="1"/>
        <v>36301</v>
      </c>
      <c r="L34" s="174">
        <v>38200</v>
      </c>
      <c r="M34" s="175">
        <f t="shared" si="0"/>
        <v>2292</v>
      </c>
    </row>
    <row r="35" spans="1:13" ht="18" customHeight="1">
      <c r="A35" s="135"/>
      <c r="B35" s="49">
        <v>32</v>
      </c>
      <c r="C35" s="49" t="s">
        <v>147</v>
      </c>
      <c r="D35" s="51" t="s">
        <v>148</v>
      </c>
      <c r="E35" s="137"/>
      <c r="F35" s="138"/>
      <c r="G35" s="138"/>
      <c r="H35" s="139"/>
      <c r="I35" s="19"/>
      <c r="J35" s="17">
        <v>32</v>
      </c>
      <c r="K35" s="174">
        <f t="shared" si="1"/>
        <v>38201</v>
      </c>
      <c r="L35" s="174">
        <v>40100</v>
      </c>
      <c r="M35" s="175">
        <f t="shared" si="0"/>
        <v>2406</v>
      </c>
    </row>
    <row r="36" spans="1:13" ht="18" customHeight="1">
      <c r="A36" s="135"/>
      <c r="B36" s="49">
        <v>33</v>
      </c>
      <c r="C36" s="49" t="s">
        <v>150</v>
      </c>
      <c r="D36" s="51" t="s">
        <v>151</v>
      </c>
      <c r="E36" s="59"/>
      <c r="F36" s="60"/>
      <c r="G36" s="60"/>
      <c r="H36" s="61"/>
      <c r="I36" s="18"/>
      <c r="J36" s="17">
        <v>33</v>
      </c>
      <c r="K36" s="174">
        <f t="shared" si="1"/>
        <v>40101</v>
      </c>
      <c r="L36" s="174">
        <v>42000</v>
      </c>
      <c r="M36" s="175">
        <f t="shared" si="0"/>
        <v>2520</v>
      </c>
    </row>
    <row r="37" spans="1:13" ht="18" customHeight="1">
      <c r="A37" s="135"/>
      <c r="B37" s="49">
        <v>34</v>
      </c>
      <c r="C37" s="49" t="s">
        <v>152</v>
      </c>
      <c r="D37" s="51" t="s">
        <v>153</v>
      </c>
      <c r="E37" s="23"/>
      <c r="F37" s="24"/>
      <c r="G37" s="24"/>
      <c r="H37" s="25"/>
      <c r="I37" s="18"/>
      <c r="J37" s="17">
        <v>34</v>
      </c>
      <c r="K37" s="174">
        <f t="shared" si="1"/>
        <v>42001</v>
      </c>
      <c r="L37" s="174">
        <v>43900</v>
      </c>
      <c r="M37" s="175">
        <f t="shared" si="0"/>
        <v>2634</v>
      </c>
    </row>
    <row r="38" spans="1:13" ht="18" customHeight="1" thickBot="1">
      <c r="A38" s="136"/>
      <c r="B38" s="52">
        <v>35</v>
      </c>
      <c r="C38" s="52" t="s">
        <v>154</v>
      </c>
      <c r="D38" s="54" t="s">
        <v>155</v>
      </c>
      <c r="E38" s="26"/>
      <c r="F38" s="27"/>
      <c r="G38" s="27"/>
      <c r="H38" s="28"/>
      <c r="I38" s="18"/>
      <c r="J38" s="17">
        <v>35</v>
      </c>
      <c r="K38" s="174">
        <f t="shared" si="1"/>
        <v>43901</v>
      </c>
      <c r="L38" s="174">
        <v>45800</v>
      </c>
      <c r="M38" s="175">
        <f t="shared" si="0"/>
        <v>2748</v>
      </c>
    </row>
    <row r="39" spans="1:13">
      <c r="J39" s="17">
        <v>36</v>
      </c>
      <c r="K39" s="174">
        <f t="shared" si="1"/>
        <v>45801</v>
      </c>
      <c r="L39" s="174">
        <v>48200</v>
      </c>
      <c r="M39" s="175">
        <f t="shared" si="0"/>
        <v>2892</v>
      </c>
    </row>
    <row r="40" spans="1:13">
      <c r="J40" s="17">
        <v>37</v>
      </c>
      <c r="K40" s="174">
        <f t="shared" si="1"/>
        <v>48201</v>
      </c>
      <c r="L40" s="174">
        <v>50600</v>
      </c>
      <c r="M40" s="175">
        <f t="shared" si="0"/>
        <v>3036</v>
      </c>
    </row>
    <row r="41" spans="1:13">
      <c r="J41" s="17">
        <v>38</v>
      </c>
      <c r="K41" s="174">
        <f t="shared" si="1"/>
        <v>50601</v>
      </c>
      <c r="L41" s="174">
        <v>53000</v>
      </c>
      <c r="M41" s="175">
        <f t="shared" si="0"/>
        <v>3180</v>
      </c>
    </row>
    <row r="42" spans="1:13">
      <c r="J42" s="17">
        <v>39</v>
      </c>
      <c r="K42" s="174">
        <f t="shared" si="1"/>
        <v>53001</v>
      </c>
      <c r="L42" s="174">
        <v>55400</v>
      </c>
      <c r="M42" s="175">
        <f t="shared" si="0"/>
        <v>3324</v>
      </c>
    </row>
    <row r="43" spans="1:13">
      <c r="J43" s="17">
        <v>40</v>
      </c>
      <c r="K43" s="174">
        <f t="shared" si="1"/>
        <v>55401</v>
      </c>
      <c r="L43" s="174">
        <v>57800</v>
      </c>
      <c r="M43" s="175">
        <f t="shared" si="0"/>
        <v>3468</v>
      </c>
    </row>
    <row r="44" spans="1:13">
      <c r="J44" s="17">
        <v>41</v>
      </c>
      <c r="K44" s="174">
        <f t="shared" si="1"/>
        <v>57801</v>
      </c>
      <c r="L44" s="174">
        <v>60800</v>
      </c>
      <c r="M44" s="175">
        <f t="shared" si="0"/>
        <v>3648</v>
      </c>
    </row>
    <row r="45" spans="1:13">
      <c r="J45" s="17">
        <v>42</v>
      </c>
      <c r="K45" s="174">
        <f t="shared" si="1"/>
        <v>60801</v>
      </c>
      <c r="L45" s="174">
        <v>63800</v>
      </c>
      <c r="M45" s="175">
        <f t="shared" si="0"/>
        <v>3828</v>
      </c>
    </row>
    <row r="46" spans="1:13">
      <c r="J46" s="17">
        <v>43</v>
      </c>
      <c r="K46" s="174">
        <f t="shared" si="1"/>
        <v>63801</v>
      </c>
      <c r="L46" s="174">
        <v>66800</v>
      </c>
      <c r="M46" s="175">
        <f t="shared" si="0"/>
        <v>4008</v>
      </c>
    </row>
    <row r="47" spans="1:13">
      <c r="J47" s="17">
        <v>44</v>
      </c>
      <c r="K47" s="174">
        <f t="shared" si="1"/>
        <v>66801</v>
      </c>
      <c r="L47" s="174">
        <v>69800</v>
      </c>
      <c r="M47" s="175">
        <f t="shared" si="0"/>
        <v>4188</v>
      </c>
    </row>
    <row r="48" spans="1:13">
      <c r="J48" s="17">
        <v>45</v>
      </c>
      <c r="K48" s="174">
        <f t="shared" si="1"/>
        <v>69801</v>
      </c>
      <c r="L48" s="174">
        <v>72800</v>
      </c>
      <c r="M48" s="175">
        <f t="shared" si="0"/>
        <v>4368</v>
      </c>
    </row>
    <row r="49" spans="10:13">
      <c r="J49" s="17">
        <v>46</v>
      </c>
      <c r="K49" s="174">
        <f t="shared" si="1"/>
        <v>72801</v>
      </c>
      <c r="L49" s="174">
        <v>76500</v>
      </c>
      <c r="M49" s="175">
        <f t="shared" si="0"/>
        <v>4590</v>
      </c>
    </row>
    <row r="50" spans="10:13">
      <c r="J50" s="17">
        <v>47</v>
      </c>
      <c r="K50" s="174">
        <f t="shared" si="1"/>
        <v>76501</v>
      </c>
      <c r="L50" s="174">
        <v>80200</v>
      </c>
      <c r="M50" s="175">
        <f t="shared" si="0"/>
        <v>4812</v>
      </c>
    </row>
    <row r="51" spans="10:13">
      <c r="J51" s="17">
        <v>48</v>
      </c>
      <c r="K51" s="174">
        <f t="shared" si="1"/>
        <v>80201</v>
      </c>
      <c r="L51" s="174">
        <v>83900</v>
      </c>
      <c r="M51" s="175">
        <f t="shared" si="0"/>
        <v>5034</v>
      </c>
    </row>
    <row r="52" spans="10:13">
      <c r="J52" s="17">
        <v>49</v>
      </c>
      <c r="K52" s="174">
        <f t="shared" si="1"/>
        <v>83901</v>
      </c>
      <c r="L52" s="174">
        <v>87600</v>
      </c>
      <c r="M52" s="175">
        <f t="shared" si="0"/>
        <v>5256</v>
      </c>
    </row>
    <row r="53" spans="10:13">
      <c r="J53" s="17">
        <v>50</v>
      </c>
      <c r="K53" s="174">
        <f t="shared" si="1"/>
        <v>87601</v>
      </c>
      <c r="L53" s="174">
        <v>92100</v>
      </c>
      <c r="M53" s="175">
        <f t="shared" si="0"/>
        <v>5526</v>
      </c>
    </row>
    <row r="54" spans="10:13">
      <c r="J54" s="17">
        <v>51</v>
      </c>
      <c r="K54" s="174">
        <f t="shared" si="1"/>
        <v>92101</v>
      </c>
      <c r="L54" s="174">
        <v>96600</v>
      </c>
      <c r="M54" s="175">
        <f t="shared" si="0"/>
        <v>5796</v>
      </c>
    </row>
    <row r="55" spans="10:13">
      <c r="J55" s="17">
        <v>52</v>
      </c>
      <c r="K55" s="174">
        <f t="shared" si="1"/>
        <v>96601</v>
      </c>
      <c r="L55" s="174">
        <v>101100</v>
      </c>
      <c r="M55" s="175">
        <f t="shared" si="0"/>
        <v>6066</v>
      </c>
    </row>
    <row r="56" spans="10:13">
      <c r="J56" s="17">
        <v>53</v>
      </c>
      <c r="K56" s="174">
        <f t="shared" si="1"/>
        <v>101101</v>
      </c>
      <c r="L56" s="174">
        <v>105600</v>
      </c>
      <c r="M56" s="175">
        <f t="shared" si="0"/>
        <v>6336</v>
      </c>
    </row>
    <row r="57" spans="10:13">
      <c r="J57" s="17">
        <v>54</v>
      </c>
      <c r="K57" s="174">
        <f t="shared" si="1"/>
        <v>105601</v>
      </c>
      <c r="L57" s="174">
        <v>110100</v>
      </c>
      <c r="M57" s="175">
        <f t="shared" si="0"/>
        <v>6606</v>
      </c>
    </row>
    <row r="58" spans="10:13">
      <c r="J58" s="17">
        <v>55</v>
      </c>
      <c r="K58" s="174">
        <f t="shared" si="1"/>
        <v>110101</v>
      </c>
      <c r="L58" s="174">
        <v>115500</v>
      </c>
      <c r="M58" s="175">
        <f t="shared" si="0"/>
        <v>6930</v>
      </c>
    </row>
    <row r="59" spans="10:13">
      <c r="J59" s="17">
        <v>56</v>
      </c>
      <c r="K59" s="174">
        <f t="shared" si="1"/>
        <v>115501</v>
      </c>
      <c r="L59" s="174">
        <v>120900</v>
      </c>
      <c r="M59" s="175">
        <f t="shared" si="0"/>
        <v>7254</v>
      </c>
    </row>
    <row r="60" spans="10:13">
      <c r="J60" s="17">
        <v>57</v>
      </c>
      <c r="K60" s="174">
        <f t="shared" si="1"/>
        <v>120901</v>
      </c>
      <c r="L60" s="174">
        <v>126300</v>
      </c>
      <c r="M60" s="175">
        <f t="shared" si="0"/>
        <v>7578</v>
      </c>
    </row>
    <row r="61" spans="10:13">
      <c r="J61" s="17">
        <v>58</v>
      </c>
      <c r="K61" s="174">
        <f t="shared" si="1"/>
        <v>126301</v>
      </c>
      <c r="L61" s="174">
        <v>131700</v>
      </c>
      <c r="M61" s="175">
        <f t="shared" si="0"/>
        <v>7902</v>
      </c>
    </row>
    <row r="62" spans="10:13">
      <c r="J62" s="17">
        <v>59</v>
      </c>
      <c r="K62" s="174">
        <f t="shared" si="1"/>
        <v>131701</v>
      </c>
      <c r="L62" s="174">
        <v>137100</v>
      </c>
      <c r="M62" s="175">
        <f t="shared" si="0"/>
        <v>8226</v>
      </c>
    </row>
    <row r="63" spans="10:13">
      <c r="J63" s="17">
        <v>60</v>
      </c>
      <c r="K63" s="174">
        <f t="shared" si="1"/>
        <v>137101</v>
      </c>
      <c r="L63" s="174">
        <v>142500</v>
      </c>
      <c r="M63" s="175">
        <f t="shared" si="0"/>
        <v>8550</v>
      </c>
    </row>
    <row r="64" spans="10:13">
      <c r="J64" s="17">
        <v>61</v>
      </c>
      <c r="K64" s="174">
        <f t="shared" si="1"/>
        <v>142501</v>
      </c>
      <c r="L64" s="174">
        <v>147900</v>
      </c>
      <c r="M64" s="175">
        <f t="shared" si="0"/>
        <v>8874</v>
      </c>
    </row>
    <row r="65" spans="10:13">
      <c r="J65" s="17">
        <v>62</v>
      </c>
      <c r="K65" s="174">
        <f t="shared" si="1"/>
        <v>147901</v>
      </c>
      <c r="L65" s="174">
        <v>150000</v>
      </c>
      <c r="M65" s="175">
        <f t="shared" si="0"/>
        <v>9000</v>
      </c>
    </row>
  </sheetData>
  <mergeCells count="16">
    <mergeCell ref="E32:H33"/>
    <mergeCell ref="A34:A38"/>
    <mergeCell ref="E34:H35"/>
    <mergeCell ref="A2:H2"/>
    <mergeCell ref="A1:H1"/>
    <mergeCell ref="E31:H31"/>
    <mergeCell ref="A4:A8"/>
    <mergeCell ref="E4:E8"/>
    <mergeCell ref="A9:A13"/>
    <mergeCell ref="E9:E13"/>
    <mergeCell ref="A14:A22"/>
    <mergeCell ref="E14:E17"/>
    <mergeCell ref="E18:E22"/>
    <mergeCell ref="A23:A28"/>
    <mergeCell ref="E23:E30"/>
    <mergeCell ref="A29:A33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69"/>
  <sheetViews>
    <sheetView showGridLines="0" zoomScaleNormal="100" zoomScaleSheetLayoutView="80" workbookViewId="0">
      <pane ySplit="4" topLeftCell="A11" activePane="bottomLeft" state="frozen"/>
      <selection activeCell="A21" sqref="A21:I21"/>
      <selection pane="bottomLeft" activeCell="A21" sqref="A21:I21"/>
    </sheetView>
  </sheetViews>
  <sheetFormatPr defaultColWidth="9.6640625" defaultRowHeight="16.2"/>
  <cols>
    <col min="1" max="1" width="9.6640625" style="176"/>
    <col min="2" max="2" width="8.77734375" style="38" customWidth="1"/>
    <col min="3" max="9" width="10.77734375" style="38" customWidth="1"/>
    <col min="10" max="16384" width="9.6640625" style="38"/>
  </cols>
  <sheetData>
    <row r="1" spans="1:10" ht="24.6">
      <c r="B1" s="177"/>
      <c r="C1" s="178" t="s">
        <v>160</v>
      </c>
      <c r="D1" s="179"/>
      <c r="E1" s="179"/>
      <c r="F1" s="179"/>
      <c r="G1" s="179"/>
      <c r="H1" s="177"/>
      <c r="I1" s="177"/>
      <c r="J1" s="177"/>
    </row>
    <row r="2" spans="1:10" ht="21" customHeight="1" thickBot="1">
      <c r="B2" s="177"/>
      <c r="C2" s="179" t="s">
        <v>161</v>
      </c>
      <c r="D2" s="179"/>
      <c r="E2" s="179"/>
      <c r="F2" s="179"/>
      <c r="G2" s="179"/>
      <c r="H2" s="177"/>
      <c r="I2" s="180" t="s">
        <v>1</v>
      </c>
      <c r="J2" s="177"/>
    </row>
    <row r="3" spans="1:10" ht="21" customHeight="1">
      <c r="B3" s="181" t="s">
        <v>162</v>
      </c>
      <c r="C3" s="182" t="s">
        <v>163</v>
      </c>
      <c r="D3" s="183" t="s">
        <v>0</v>
      </c>
      <c r="E3" s="184"/>
      <c r="F3" s="184"/>
      <c r="G3" s="185"/>
      <c r="H3" s="186" t="s">
        <v>164</v>
      </c>
      <c r="I3" s="187" t="s">
        <v>165</v>
      </c>
      <c r="J3" s="177"/>
    </row>
    <row r="4" spans="1:10" ht="48" customHeight="1">
      <c r="B4" s="188"/>
      <c r="C4" s="189"/>
      <c r="D4" s="190" t="s">
        <v>166</v>
      </c>
      <c r="E4" s="191" t="s">
        <v>167</v>
      </c>
      <c r="F4" s="192" t="s">
        <v>168</v>
      </c>
      <c r="G4" s="192" t="s">
        <v>169</v>
      </c>
      <c r="H4" s="193"/>
      <c r="I4" s="194"/>
      <c r="J4" s="177"/>
    </row>
    <row r="5" spans="1:10">
      <c r="A5" s="195">
        <v>1</v>
      </c>
      <c r="B5" s="196">
        <v>1</v>
      </c>
      <c r="C5" s="197">
        <v>28590</v>
      </c>
      <c r="D5" s="198">
        <f t="shared" ref="D5:D63" si="0">+ROUND(C5*0.0517*0.3,0)</f>
        <v>443</v>
      </c>
      <c r="E5" s="199">
        <f t="shared" ref="E5:E13" si="1">+D5*2</f>
        <v>886</v>
      </c>
      <c r="F5" s="199">
        <f t="shared" ref="F5:F63" si="2">+D5*3</f>
        <v>1329</v>
      </c>
      <c r="G5" s="200">
        <f t="shared" ref="G5:G63" si="3">+D5*4</f>
        <v>1772</v>
      </c>
      <c r="H5" s="201">
        <f t="shared" ref="H5:H63" si="4">+ROUND(C5*0.0517*0.6*1.56,0)</f>
        <v>1384</v>
      </c>
      <c r="I5" s="202">
        <f t="shared" ref="I5:I63" si="5">+ROUND(C5*0.0517*0.1*1.56,0)</f>
        <v>231</v>
      </c>
      <c r="J5" s="177"/>
    </row>
    <row r="6" spans="1:10">
      <c r="A6" s="203">
        <f>1+C5</f>
        <v>28591</v>
      </c>
      <c r="B6" s="204">
        <f>B5+1</f>
        <v>2</v>
      </c>
      <c r="C6" s="205">
        <v>28800</v>
      </c>
      <c r="D6" s="206">
        <f t="shared" si="0"/>
        <v>447</v>
      </c>
      <c r="E6" s="207">
        <f t="shared" si="1"/>
        <v>894</v>
      </c>
      <c r="F6" s="207">
        <f t="shared" si="2"/>
        <v>1341</v>
      </c>
      <c r="G6" s="208">
        <f t="shared" si="3"/>
        <v>1788</v>
      </c>
      <c r="H6" s="201">
        <f t="shared" si="4"/>
        <v>1394</v>
      </c>
      <c r="I6" s="202">
        <f t="shared" si="5"/>
        <v>232</v>
      </c>
      <c r="J6" s="177"/>
    </row>
    <row r="7" spans="1:10">
      <c r="A7" s="203">
        <f t="shared" ref="A7:A63" si="6">1+C6</f>
        <v>28801</v>
      </c>
      <c r="B7" s="196">
        <f t="shared" ref="B7:B63" si="7">+B6+1</f>
        <v>3</v>
      </c>
      <c r="C7" s="197">
        <v>30300</v>
      </c>
      <c r="D7" s="198">
        <f t="shared" si="0"/>
        <v>470</v>
      </c>
      <c r="E7" s="199">
        <f t="shared" si="1"/>
        <v>940</v>
      </c>
      <c r="F7" s="199">
        <f t="shared" si="2"/>
        <v>1410</v>
      </c>
      <c r="G7" s="200">
        <f t="shared" si="3"/>
        <v>1880</v>
      </c>
      <c r="H7" s="209">
        <f t="shared" si="4"/>
        <v>1466</v>
      </c>
      <c r="I7" s="210">
        <f t="shared" si="5"/>
        <v>244</v>
      </c>
      <c r="J7" s="177"/>
    </row>
    <row r="8" spans="1:10">
      <c r="A8" s="203">
        <f t="shared" si="6"/>
        <v>30301</v>
      </c>
      <c r="B8" s="196">
        <f t="shared" si="7"/>
        <v>4</v>
      </c>
      <c r="C8" s="197">
        <v>31800</v>
      </c>
      <c r="D8" s="198">
        <f t="shared" si="0"/>
        <v>493</v>
      </c>
      <c r="E8" s="199">
        <f t="shared" si="1"/>
        <v>986</v>
      </c>
      <c r="F8" s="199">
        <f t="shared" si="2"/>
        <v>1479</v>
      </c>
      <c r="G8" s="200">
        <f t="shared" si="3"/>
        <v>1972</v>
      </c>
      <c r="H8" s="201">
        <f t="shared" si="4"/>
        <v>1539</v>
      </c>
      <c r="I8" s="202">
        <f t="shared" si="5"/>
        <v>256</v>
      </c>
      <c r="J8" s="177"/>
    </row>
    <row r="9" spans="1:10">
      <c r="A9" s="203">
        <f t="shared" si="6"/>
        <v>31801</v>
      </c>
      <c r="B9" s="196">
        <f t="shared" si="7"/>
        <v>5</v>
      </c>
      <c r="C9" s="197">
        <v>33300</v>
      </c>
      <c r="D9" s="198">
        <f t="shared" si="0"/>
        <v>516</v>
      </c>
      <c r="E9" s="199">
        <f t="shared" si="1"/>
        <v>1032</v>
      </c>
      <c r="F9" s="199">
        <f t="shared" si="2"/>
        <v>1548</v>
      </c>
      <c r="G9" s="200">
        <f t="shared" si="3"/>
        <v>2064</v>
      </c>
      <c r="H9" s="201">
        <f t="shared" si="4"/>
        <v>1611</v>
      </c>
      <c r="I9" s="202">
        <f t="shared" si="5"/>
        <v>269</v>
      </c>
      <c r="J9" s="177"/>
    </row>
    <row r="10" spans="1:10">
      <c r="A10" s="203">
        <f t="shared" si="6"/>
        <v>33301</v>
      </c>
      <c r="B10" s="196">
        <f t="shared" si="7"/>
        <v>6</v>
      </c>
      <c r="C10" s="197">
        <v>34800</v>
      </c>
      <c r="D10" s="198">
        <f t="shared" si="0"/>
        <v>540</v>
      </c>
      <c r="E10" s="199">
        <f t="shared" si="1"/>
        <v>1080</v>
      </c>
      <c r="F10" s="199">
        <f t="shared" si="2"/>
        <v>1620</v>
      </c>
      <c r="G10" s="200">
        <f t="shared" si="3"/>
        <v>2160</v>
      </c>
      <c r="H10" s="201">
        <f t="shared" si="4"/>
        <v>1684</v>
      </c>
      <c r="I10" s="202">
        <f t="shared" si="5"/>
        <v>281</v>
      </c>
      <c r="J10" s="177"/>
    </row>
    <row r="11" spans="1:10">
      <c r="A11" s="203">
        <f t="shared" si="6"/>
        <v>34801</v>
      </c>
      <c r="B11" s="204">
        <f t="shared" si="7"/>
        <v>7</v>
      </c>
      <c r="C11" s="205">
        <v>36300</v>
      </c>
      <c r="D11" s="206">
        <f t="shared" si="0"/>
        <v>563</v>
      </c>
      <c r="E11" s="207">
        <f t="shared" si="1"/>
        <v>1126</v>
      </c>
      <c r="F11" s="207">
        <f t="shared" si="2"/>
        <v>1689</v>
      </c>
      <c r="G11" s="208">
        <f t="shared" si="3"/>
        <v>2252</v>
      </c>
      <c r="H11" s="211">
        <f t="shared" si="4"/>
        <v>1757</v>
      </c>
      <c r="I11" s="212">
        <f t="shared" si="5"/>
        <v>293</v>
      </c>
      <c r="J11" s="177"/>
    </row>
    <row r="12" spans="1:10">
      <c r="A12" s="203">
        <f t="shared" si="6"/>
        <v>36301</v>
      </c>
      <c r="B12" s="196">
        <f t="shared" si="7"/>
        <v>8</v>
      </c>
      <c r="C12" s="197">
        <v>38200</v>
      </c>
      <c r="D12" s="198">
        <f t="shared" si="0"/>
        <v>592</v>
      </c>
      <c r="E12" s="199">
        <f t="shared" si="1"/>
        <v>1184</v>
      </c>
      <c r="F12" s="199">
        <f t="shared" si="2"/>
        <v>1776</v>
      </c>
      <c r="G12" s="200">
        <f t="shared" si="3"/>
        <v>2368</v>
      </c>
      <c r="H12" s="201">
        <f t="shared" si="4"/>
        <v>1849</v>
      </c>
      <c r="I12" s="202">
        <f t="shared" si="5"/>
        <v>308</v>
      </c>
      <c r="J12" s="177"/>
    </row>
    <row r="13" spans="1:10">
      <c r="A13" s="203">
        <f t="shared" si="6"/>
        <v>38201</v>
      </c>
      <c r="B13" s="196">
        <f t="shared" si="7"/>
        <v>9</v>
      </c>
      <c r="C13" s="197">
        <v>40100</v>
      </c>
      <c r="D13" s="198">
        <f t="shared" si="0"/>
        <v>622</v>
      </c>
      <c r="E13" s="199">
        <f t="shared" si="1"/>
        <v>1244</v>
      </c>
      <c r="F13" s="199">
        <f t="shared" si="2"/>
        <v>1866</v>
      </c>
      <c r="G13" s="200">
        <f t="shared" si="3"/>
        <v>2488</v>
      </c>
      <c r="H13" s="201">
        <f t="shared" si="4"/>
        <v>1940</v>
      </c>
      <c r="I13" s="202">
        <f t="shared" si="5"/>
        <v>323</v>
      </c>
      <c r="J13" s="177"/>
    </row>
    <row r="14" spans="1:10">
      <c r="A14" s="203">
        <f t="shared" si="6"/>
        <v>40101</v>
      </c>
      <c r="B14" s="196">
        <f t="shared" si="7"/>
        <v>10</v>
      </c>
      <c r="C14" s="197">
        <v>42000</v>
      </c>
      <c r="D14" s="198">
        <f t="shared" si="0"/>
        <v>651</v>
      </c>
      <c r="E14" s="199">
        <f>+D14*2</f>
        <v>1302</v>
      </c>
      <c r="F14" s="199">
        <f t="shared" si="2"/>
        <v>1953</v>
      </c>
      <c r="G14" s="200">
        <f t="shared" si="3"/>
        <v>2604</v>
      </c>
      <c r="H14" s="201">
        <f t="shared" si="4"/>
        <v>2032</v>
      </c>
      <c r="I14" s="202">
        <f t="shared" si="5"/>
        <v>339</v>
      </c>
      <c r="J14" s="177"/>
    </row>
    <row r="15" spans="1:10">
      <c r="A15" s="203">
        <f t="shared" si="6"/>
        <v>42001</v>
      </c>
      <c r="B15" s="196">
        <f t="shared" si="7"/>
        <v>11</v>
      </c>
      <c r="C15" s="197">
        <v>43900</v>
      </c>
      <c r="D15" s="198">
        <f t="shared" si="0"/>
        <v>681</v>
      </c>
      <c r="E15" s="199">
        <f t="shared" ref="E15:E63" si="8">+D15*2</f>
        <v>1362</v>
      </c>
      <c r="F15" s="199">
        <f t="shared" si="2"/>
        <v>2043</v>
      </c>
      <c r="G15" s="200">
        <f t="shared" si="3"/>
        <v>2724</v>
      </c>
      <c r="H15" s="201">
        <f t="shared" si="4"/>
        <v>2124</v>
      </c>
      <c r="I15" s="202">
        <f t="shared" si="5"/>
        <v>354</v>
      </c>
      <c r="J15" s="177"/>
    </row>
    <row r="16" spans="1:10">
      <c r="A16" s="203">
        <f t="shared" si="6"/>
        <v>43901</v>
      </c>
      <c r="B16" s="204">
        <f t="shared" si="7"/>
        <v>12</v>
      </c>
      <c r="C16" s="205">
        <v>45800</v>
      </c>
      <c r="D16" s="206">
        <f t="shared" si="0"/>
        <v>710</v>
      </c>
      <c r="E16" s="207">
        <f t="shared" si="8"/>
        <v>1420</v>
      </c>
      <c r="F16" s="207">
        <f t="shared" si="2"/>
        <v>2130</v>
      </c>
      <c r="G16" s="208">
        <f t="shared" si="3"/>
        <v>2840</v>
      </c>
      <c r="H16" s="201">
        <f t="shared" si="4"/>
        <v>2216</v>
      </c>
      <c r="I16" s="202">
        <f t="shared" si="5"/>
        <v>369</v>
      </c>
      <c r="J16" s="177"/>
    </row>
    <row r="17" spans="1:10">
      <c r="A17" s="203">
        <f t="shared" si="6"/>
        <v>45801</v>
      </c>
      <c r="B17" s="196">
        <f t="shared" si="7"/>
        <v>13</v>
      </c>
      <c r="C17" s="197">
        <v>48200</v>
      </c>
      <c r="D17" s="198">
        <f t="shared" si="0"/>
        <v>748</v>
      </c>
      <c r="E17" s="199">
        <f t="shared" si="8"/>
        <v>1496</v>
      </c>
      <c r="F17" s="199">
        <f t="shared" si="2"/>
        <v>2244</v>
      </c>
      <c r="G17" s="200">
        <f t="shared" si="3"/>
        <v>2992</v>
      </c>
      <c r="H17" s="209">
        <f t="shared" si="4"/>
        <v>2332</v>
      </c>
      <c r="I17" s="210">
        <f t="shared" si="5"/>
        <v>389</v>
      </c>
      <c r="J17" s="177"/>
    </row>
    <row r="18" spans="1:10">
      <c r="A18" s="203">
        <f t="shared" si="6"/>
        <v>48201</v>
      </c>
      <c r="B18" s="196">
        <f t="shared" si="7"/>
        <v>14</v>
      </c>
      <c r="C18" s="197">
        <v>50600</v>
      </c>
      <c r="D18" s="198">
        <f t="shared" si="0"/>
        <v>785</v>
      </c>
      <c r="E18" s="199">
        <f t="shared" si="8"/>
        <v>1570</v>
      </c>
      <c r="F18" s="199">
        <f t="shared" si="2"/>
        <v>2355</v>
      </c>
      <c r="G18" s="200">
        <f t="shared" si="3"/>
        <v>3140</v>
      </c>
      <c r="H18" s="201">
        <f t="shared" si="4"/>
        <v>2449</v>
      </c>
      <c r="I18" s="202">
        <f t="shared" si="5"/>
        <v>408</v>
      </c>
      <c r="J18" s="177"/>
    </row>
    <row r="19" spans="1:10">
      <c r="A19" s="203">
        <f t="shared" si="6"/>
        <v>50601</v>
      </c>
      <c r="B19" s="196">
        <f t="shared" si="7"/>
        <v>15</v>
      </c>
      <c r="C19" s="197">
        <v>53000</v>
      </c>
      <c r="D19" s="198">
        <f t="shared" si="0"/>
        <v>822</v>
      </c>
      <c r="E19" s="199">
        <f t="shared" si="8"/>
        <v>1644</v>
      </c>
      <c r="F19" s="199">
        <f t="shared" si="2"/>
        <v>2466</v>
      </c>
      <c r="G19" s="200">
        <f t="shared" si="3"/>
        <v>3288</v>
      </c>
      <c r="H19" s="201">
        <f t="shared" si="4"/>
        <v>2565</v>
      </c>
      <c r="I19" s="202">
        <f t="shared" si="5"/>
        <v>427</v>
      </c>
      <c r="J19" s="177"/>
    </row>
    <row r="20" spans="1:10">
      <c r="A20" s="203">
        <f t="shared" si="6"/>
        <v>53001</v>
      </c>
      <c r="B20" s="196">
        <f t="shared" si="7"/>
        <v>16</v>
      </c>
      <c r="C20" s="197">
        <v>55400</v>
      </c>
      <c r="D20" s="198">
        <f t="shared" si="0"/>
        <v>859</v>
      </c>
      <c r="E20" s="199">
        <f t="shared" si="8"/>
        <v>1718</v>
      </c>
      <c r="F20" s="199">
        <f t="shared" si="2"/>
        <v>2577</v>
      </c>
      <c r="G20" s="200">
        <f t="shared" si="3"/>
        <v>3436</v>
      </c>
      <c r="H20" s="201">
        <f t="shared" si="4"/>
        <v>2681</v>
      </c>
      <c r="I20" s="202">
        <f t="shared" si="5"/>
        <v>447</v>
      </c>
      <c r="J20" s="177"/>
    </row>
    <row r="21" spans="1:10">
      <c r="A21" s="203">
        <f t="shared" si="6"/>
        <v>55401</v>
      </c>
      <c r="B21" s="204">
        <f t="shared" si="7"/>
        <v>17</v>
      </c>
      <c r="C21" s="205">
        <v>57800</v>
      </c>
      <c r="D21" s="206">
        <f t="shared" si="0"/>
        <v>896</v>
      </c>
      <c r="E21" s="207">
        <f t="shared" si="8"/>
        <v>1792</v>
      </c>
      <c r="F21" s="207">
        <f t="shared" si="2"/>
        <v>2688</v>
      </c>
      <c r="G21" s="208">
        <f t="shared" si="3"/>
        <v>3584</v>
      </c>
      <c r="H21" s="211">
        <f t="shared" si="4"/>
        <v>2797</v>
      </c>
      <c r="I21" s="212">
        <f t="shared" si="5"/>
        <v>466</v>
      </c>
      <c r="J21" s="177"/>
    </row>
    <row r="22" spans="1:10">
      <c r="A22" s="203">
        <f t="shared" si="6"/>
        <v>57801</v>
      </c>
      <c r="B22" s="213">
        <f t="shared" si="7"/>
        <v>18</v>
      </c>
      <c r="C22" s="197">
        <v>60800</v>
      </c>
      <c r="D22" s="198">
        <f t="shared" si="0"/>
        <v>943</v>
      </c>
      <c r="E22" s="199">
        <f t="shared" si="8"/>
        <v>1886</v>
      </c>
      <c r="F22" s="198">
        <f t="shared" si="2"/>
        <v>2829</v>
      </c>
      <c r="G22" s="214">
        <f t="shared" si="3"/>
        <v>3772</v>
      </c>
      <c r="H22" s="201">
        <f t="shared" si="4"/>
        <v>2942</v>
      </c>
      <c r="I22" s="202">
        <f t="shared" si="5"/>
        <v>490</v>
      </c>
      <c r="J22" s="177"/>
    </row>
    <row r="23" spans="1:10">
      <c r="A23" s="203">
        <f t="shared" si="6"/>
        <v>60801</v>
      </c>
      <c r="B23" s="196">
        <f t="shared" si="7"/>
        <v>19</v>
      </c>
      <c r="C23" s="197">
        <v>63800</v>
      </c>
      <c r="D23" s="198">
        <f t="shared" si="0"/>
        <v>990</v>
      </c>
      <c r="E23" s="199">
        <f t="shared" si="8"/>
        <v>1980</v>
      </c>
      <c r="F23" s="198">
        <f t="shared" si="2"/>
        <v>2970</v>
      </c>
      <c r="G23" s="214">
        <f t="shared" si="3"/>
        <v>3960</v>
      </c>
      <c r="H23" s="201">
        <f t="shared" si="4"/>
        <v>3087</v>
      </c>
      <c r="I23" s="202">
        <f t="shared" si="5"/>
        <v>515</v>
      </c>
      <c r="J23" s="177"/>
    </row>
    <row r="24" spans="1:10">
      <c r="A24" s="203">
        <f t="shared" si="6"/>
        <v>63801</v>
      </c>
      <c r="B24" s="196">
        <f t="shared" si="7"/>
        <v>20</v>
      </c>
      <c r="C24" s="197">
        <v>66800</v>
      </c>
      <c r="D24" s="198">
        <f t="shared" si="0"/>
        <v>1036</v>
      </c>
      <c r="E24" s="199">
        <f t="shared" si="8"/>
        <v>2072</v>
      </c>
      <c r="F24" s="198">
        <f t="shared" si="2"/>
        <v>3108</v>
      </c>
      <c r="G24" s="214">
        <f t="shared" si="3"/>
        <v>4144</v>
      </c>
      <c r="H24" s="201">
        <f t="shared" si="4"/>
        <v>3233</v>
      </c>
      <c r="I24" s="202">
        <f t="shared" si="5"/>
        <v>539</v>
      </c>
      <c r="J24" s="177"/>
    </row>
    <row r="25" spans="1:10">
      <c r="A25" s="203">
        <f t="shared" si="6"/>
        <v>66801</v>
      </c>
      <c r="B25" s="196">
        <f t="shared" si="7"/>
        <v>21</v>
      </c>
      <c r="C25" s="197">
        <v>69800</v>
      </c>
      <c r="D25" s="198">
        <f t="shared" si="0"/>
        <v>1083</v>
      </c>
      <c r="E25" s="199">
        <f t="shared" si="8"/>
        <v>2166</v>
      </c>
      <c r="F25" s="198">
        <f t="shared" si="2"/>
        <v>3249</v>
      </c>
      <c r="G25" s="214">
        <f t="shared" si="3"/>
        <v>4332</v>
      </c>
      <c r="H25" s="201">
        <f t="shared" si="4"/>
        <v>3378</v>
      </c>
      <c r="I25" s="202">
        <f t="shared" si="5"/>
        <v>563</v>
      </c>
      <c r="J25" s="177"/>
    </row>
    <row r="26" spans="1:10">
      <c r="A26" s="203">
        <f t="shared" si="6"/>
        <v>69801</v>
      </c>
      <c r="B26" s="204">
        <f t="shared" si="7"/>
        <v>22</v>
      </c>
      <c r="C26" s="205">
        <v>72800</v>
      </c>
      <c r="D26" s="206">
        <f t="shared" si="0"/>
        <v>1129</v>
      </c>
      <c r="E26" s="207">
        <f t="shared" si="8"/>
        <v>2258</v>
      </c>
      <c r="F26" s="206">
        <f t="shared" si="2"/>
        <v>3387</v>
      </c>
      <c r="G26" s="215">
        <f t="shared" si="3"/>
        <v>4516</v>
      </c>
      <c r="H26" s="201">
        <f t="shared" si="4"/>
        <v>3523</v>
      </c>
      <c r="I26" s="202">
        <f t="shared" si="5"/>
        <v>587</v>
      </c>
      <c r="J26" s="177"/>
    </row>
    <row r="27" spans="1:10">
      <c r="A27" s="203">
        <f t="shared" si="6"/>
        <v>72801</v>
      </c>
      <c r="B27" s="196">
        <f t="shared" si="7"/>
        <v>23</v>
      </c>
      <c r="C27" s="216">
        <v>76500</v>
      </c>
      <c r="D27" s="198">
        <f t="shared" si="0"/>
        <v>1187</v>
      </c>
      <c r="E27" s="199">
        <f t="shared" si="8"/>
        <v>2374</v>
      </c>
      <c r="F27" s="199">
        <f t="shared" si="2"/>
        <v>3561</v>
      </c>
      <c r="G27" s="200">
        <f t="shared" si="3"/>
        <v>4748</v>
      </c>
      <c r="H27" s="209">
        <f t="shared" si="4"/>
        <v>3702</v>
      </c>
      <c r="I27" s="210">
        <f t="shared" si="5"/>
        <v>617</v>
      </c>
      <c r="J27" s="177"/>
    </row>
    <row r="28" spans="1:10">
      <c r="A28" s="203">
        <f t="shared" si="6"/>
        <v>76501</v>
      </c>
      <c r="B28" s="196">
        <f t="shared" si="7"/>
        <v>24</v>
      </c>
      <c r="C28" s="216">
        <v>80200</v>
      </c>
      <c r="D28" s="198">
        <f t="shared" si="0"/>
        <v>1244</v>
      </c>
      <c r="E28" s="199">
        <f t="shared" si="8"/>
        <v>2488</v>
      </c>
      <c r="F28" s="199">
        <f t="shared" si="2"/>
        <v>3732</v>
      </c>
      <c r="G28" s="200">
        <f t="shared" si="3"/>
        <v>4976</v>
      </c>
      <c r="H28" s="201">
        <f t="shared" si="4"/>
        <v>3881</v>
      </c>
      <c r="I28" s="202">
        <f t="shared" si="5"/>
        <v>647</v>
      </c>
      <c r="J28" s="177"/>
    </row>
    <row r="29" spans="1:10">
      <c r="A29" s="203">
        <f t="shared" si="6"/>
        <v>80201</v>
      </c>
      <c r="B29" s="196">
        <f t="shared" si="7"/>
        <v>25</v>
      </c>
      <c r="C29" s="197">
        <v>83900</v>
      </c>
      <c r="D29" s="198">
        <f t="shared" si="0"/>
        <v>1301</v>
      </c>
      <c r="E29" s="199">
        <f t="shared" si="8"/>
        <v>2602</v>
      </c>
      <c r="F29" s="199">
        <f t="shared" si="2"/>
        <v>3903</v>
      </c>
      <c r="G29" s="200">
        <f t="shared" si="3"/>
        <v>5204</v>
      </c>
      <c r="H29" s="201">
        <f t="shared" si="4"/>
        <v>4060</v>
      </c>
      <c r="I29" s="202">
        <f t="shared" si="5"/>
        <v>677</v>
      </c>
      <c r="J29" s="177"/>
    </row>
    <row r="30" spans="1:10">
      <c r="A30" s="203">
        <f t="shared" si="6"/>
        <v>83901</v>
      </c>
      <c r="B30" s="204">
        <f t="shared" si="7"/>
        <v>26</v>
      </c>
      <c r="C30" s="205">
        <v>87600</v>
      </c>
      <c r="D30" s="206">
        <f t="shared" si="0"/>
        <v>1359</v>
      </c>
      <c r="E30" s="207">
        <f t="shared" si="8"/>
        <v>2718</v>
      </c>
      <c r="F30" s="207">
        <f t="shared" si="2"/>
        <v>4077</v>
      </c>
      <c r="G30" s="208">
        <f t="shared" si="3"/>
        <v>5436</v>
      </c>
      <c r="H30" s="211">
        <f t="shared" si="4"/>
        <v>4239</v>
      </c>
      <c r="I30" s="212">
        <f t="shared" si="5"/>
        <v>707</v>
      </c>
      <c r="J30" s="177"/>
    </row>
    <row r="31" spans="1:10">
      <c r="A31" s="203">
        <f t="shared" si="6"/>
        <v>87601</v>
      </c>
      <c r="B31" s="196">
        <f t="shared" si="7"/>
        <v>27</v>
      </c>
      <c r="C31" s="197">
        <v>92100</v>
      </c>
      <c r="D31" s="198">
        <f t="shared" si="0"/>
        <v>1428</v>
      </c>
      <c r="E31" s="199">
        <f t="shared" si="8"/>
        <v>2856</v>
      </c>
      <c r="F31" s="198">
        <f t="shared" si="2"/>
        <v>4284</v>
      </c>
      <c r="G31" s="214">
        <f t="shared" si="3"/>
        <v>5712</v>
      </c>
      <c r="H31" s="201">
        <f t="shared" si="4"/>
        <v>4457</v>
      </c>
      <c r="I31" s="202">
        <f t="shared" si="5"/>
        <v>743</v>
      </c>
      <c r="J31" s="177"/>
    </row>
    <row r="32" spans="1:10">
      <c r="A32" s="203">
        <f t="shared" si="6"/>
        <v>92101</v>
      </c>
      <c r="B32" s="196">
        <f t="shared" si="7"/>
        <v>28</v>
      </c>
      <c r="C32" s="197">
        <v>96600</v>
      </c>
      <c r="D32" s="198">
        <f t="shared" si="0"/>
        <v>1498</v>
      </c>
      <c r="E32" s="199">
        <f t="shared" si="8"/>
        <v>2996</v>
      </c>
      <c r="F32" s="198">
        <f t="shared" si="2"/>
        <v>4494</v>
      </c>
      <c r="G32" s="214">
        <f t="shared" si="3"/>
        <v>5992</v>
      </c>
      <c r="H32" s="201">
        <f t="shared" si="4"/>
        <v>4675</v>
      </c>
      <c r="I32" s="202">
        <f t="shared" si="5"/>
        <v>779</v>
      </c>
      <c r="J32" s="177"/>
    </row>
    <row r="33" spans="1:10">
      <c r="A33" s="203">
        <f t="shared" si="6"/>
        <v>96601</v>
      </c>
      <c r="B33" s="196">
        <f t="shared" si="7"/>
        <v>29</v>
      </c>
      <c r="C33" s="197">
        <v>101100</v>
      </c>
      <c r="D33" s="198">
        <f t="shared" si="0"/>
        <v>1568</v>
      </c>
      <c r="E33" s="199">
        <f t="shared" si="8"/>
        <v>3136</v>
      </c>
      <c r="F33" s="198">
        <f t="shared" si="2"/>
        <v>4704</v>
      </c>
      <c r="G33" s="214">
        <f t="shared" si="3"/>
        <v>6272</v>
      </c>
      <c r="H33" s="201">
        <f t="shared" si="4"/>
        <v>4892</v>
      </c>
      <c r="I33" s="202">
        <f t="shared" si="5"/>
        <v>815</v>
      </c>
      <c r="J33" s="177"/>
    </row>
    <row r="34" spans="1:10">
      <c r="A34" s="203">
        <f t="shared" si="6"/>
        <v>101101</v>
      </c>
      <c r="B34" s="196">
        <f t="shared" si="7"/>
        <v>30</v>
      </c>
      <c r="C34" s="197">
        <v>105600</v>
      </c>
      <c r="D34" s="198">
        <f t="shared" si="0"/>
        <v>1638</v>
      </c>
      <c r="E34" s="199">
        <f t="shared" si="8"/>
        <v>3276</v>
      </c>
      <c r="F34" s="198">
        <f t="shared" si="2"/>
        <v>4914</v>
      </c>
      <c r="G34" s="214">
        <f t="shared" si="3"/>
        <v>6552</v>
      </c>
      <c r="H34" s="201">
        <f t="shared" si="4"/>
        <v>5110</v>
      </c>
      <c r="I34" s="202">
        <f t="shared" si="5"/>
        <v>852</v>
      </c>
      <c r="J34" s="177"/>
    </row>
    <row r="35" spans="1:10">
      <c r="A35" s="203">
        <f t="shared" si="6"/>
        <v>105601</v>
      </c>
      <c r="B35" s="204">
        <f t="shared" si="7"/>
        <v>31</v>
      </c>
      <c r="C35" s="205">
        <v>110100</v>
      </c>
      <c r="D35" s="206">
        <f t="shared" si="0"/>
        <v>1708</v>
      </c>
      <c r="E35" s="207">
        <f t="shared" si="8"/>
        <v>3416</v>
      </c>
      <c r="F35" s="206">
        <f t="shared" si="2"/>
        <v>5124</v>
      </c>
      <c r="G35" s="215">
        <f t="shared" si="3"/>
        <v>6832</v>
      </c>
      <c r="H35" s="201">
        <f t="shared" si="4"/>
        <v>5328</v>
      </c>
      <c r="I35" s="202">
        <f t="shared" si="5"/>
        <v>888</v>
      </c>
      <c r="J35" s="177"/>
    </row>
    <row r="36" spans="1:10">
      <c r="A36" s="203">
        <f t="shared" si="6"/>
        <v>110101</v>
      </c>
      <c r="B36" s="196">
        <f t="shared" si="7"/>
        <v>32</v>
      </c>
      <c r="C36" s="216">
        <v>115500</v>
      </c>
      <c r="D36" s="198">
        <f t="shared" si="0"/>
        <v>1791</v>
      </c>
      <c r="E36" s="199">
        <f t="shared" si="8"/>
        <v>3582</v>
      </c>
      <c r="F36" s="199">
        <f t="shared" si="2"/>
        <v>5373</v>
      </c>
      <c r="G36" s="200">
        <f t="shared" si="3"/>
        <v>7164</v>
      </c>
      <c r="H36" s="209">
        <f t="shared" si="4"/>
        <v>5589</v>
      </c>
      <c r="I36" s="210">
        <f t="shared" si="5"/>
        <v>932</v>
      </c>
      <c r="J36" s="177"/>
    </row>
    <row r="37" spans="1:10">
      <c r="A37" s="203">
        <f t="shared" si="6"/>
        <v>115501</v>
      </c>
      <c r="B37" s="196">
        <f t="shared" si="7"/>
        <v>33</v>
      </c>
      <c r="C37" s="216">
        <v>120900</v>
      </c>
      <c r="D37" s="198">
        <f t="shared" si="0"/>
        <v>1875</v>
      </c>
      <c r="E37" s="199">
        <f t="shared" si="8"/>
        <v>3750</v>
      </c>
      <c r="F37" s="199">
        <f t="shared" si="2"/>
        <v>5625</v>
      </c>
      <c r="G37" s="200">
        <f t="shared" si="3"/>
        <v>7500</v>
      </c>
      <c r="H37" s="201">
        <f t="shared" si="4"/>
        <v>5850</v>
      </c>
      <c r="I37" s="202">
        <f t="shared" si="5"/>
        <v>975</v>
      </c>
      <c r="J37" s="177"/>
    </row>
    <row r="38" spans="1:10">
      <c r="A38" s="203">
        <f t="shared" si="6"/>
        <v>120901</v>
      </c>
      <c r="B38" s="196">
        <f t="shared" si="7"/>
        <v>34</v>
      </c>
      <c r="C38" s="197">
        <v>126300</v>
      </c>
      <c r="D38" s="198">
        <f t="shared" si="0"/>
        <v>1959</v>
      </c>
      <c r="E38" s="199">
        <f t="shared" si="8"/>
        <v>3918</v>
      </c>
      <c r="F38" s="199">
        <f t="shared" si="2"/>
        <v>5877</v>
      </c>
      <c r="G38" s="200">
        <f t="shared" si="3"/>
        <v>7836</v>
      </c>
      <c r="H38" s="201">
        <f t="shared" si="4"/>
        <v>6112</v>
      </c>
      <c r="I38" s="202">
        <f t="shared" si="5"/>
        <v>1019</v>
      </c>
      <c r="J38" s="177"/>
    </row>
    <row r="39" spans="1:10">
      <c r="A39" s="203">
        <f t="shared" si="6"/>
        <v>126301</v>
      </c>
      <c r="B39" s="196">
        <f>+B38+1</f>
        <v>35</v>
      </c>
      <c r="C39" s="197">
        <v>131700</v>
      </c>
      <c r="D39" s="198">
        <f t="shared" si="0"/>
        <v>2043</v>
      </c>
      <c r="E39" s="199">
        <f t="shared" si="8"/>
        <v>4086</v>
      </c>
      <c r="F39" s="199">
        <f t="shared" si="2"/>
        <v>6129</v>
      </c>
      <c r="G39" s="200">
        <f t="shared" si="3"/>
        <v>8172</v>
      </c>
      <c r="H39" s="201">
        <f t="shared" si="4"/>
        <v>6373</v>
      </c>
      <c r="I39" s="202">
        <f t="shared" si="5"/>
        <v>1062</v>
      </c>
      <c r="J39" s="177"/>
    </row>
    <row r="40" spans="1:10">
      <c r="A40" s="203">
        <f t="shared" si="6"/>
        <v>131701</v>
      </c>
      <c r="B40" s="196">
        <f t="shared" si="7"/>
        <v>36</v>
      </c>
      <c r="C40" s="216">
        <v>137100</v>
      </c>
      <c r="D40" s="198">
        <f t="shared" si="0"/>
        <v>2126</v>
      </c>
      <c r="E40" s="199">
        <f t="shared" si="8"/>
        <v>4252</v>
      </c>
      <c r="F40" s="199">
        <f t="shared" si="2"/>
        <v>6378</v>
      </c>
      <c r="G40" s="200">
        <f t="shared" si="3"/>
        <v>8504</v>
      </c>
      <c r="H40" s="201">
        <f t="shared" si="4"/>
        <v>6634</v>
      </c>
      <c r="I40" s="202">
        <f t="shared" si="5"/>
        <v>1106</v>
      </c>
      <c r="J40" s="177"/>
    </row>
    <row r="41" spans="1:10">
      <c r="A41" s="203">
        <f t="shared" si="6"/>
        <v>137101</v>
      </c>
      <c r="B41" s="196">
        <f t="shared" si="7"/>
        <v>37</v>
      </c>
      <c r="C41" s="216">
        <v>142500</v>
      </c>
      <c r="D41" s="198">
        <f t="shared" si="0"/>
        <v>2210</v>
      </c>
      <c r="E41" s="199">
        <f t="shared" si="8"/>
        <v>4420</v>
      </c>
      <c r="F41" s="199">
        <f t="shared" si="2"/>
        <v>6630</v>
      </c>
      <c r="G41" s="200">
        <f t="shared" si="3"/>
        <v>8840</v>
      </c>
      <c r="H41" s="201">
        <f t="shared" si="4"/>
        <v>6896</v>
      </c>
      <c r="I41" s="202">
        <f t="shared" si="5"/>
        <v>1149</v>
      </c>
      <c r="J41" s="177"/>
    </row>
    <row r="42" spans="1:10">
      <c r="A42" s="203">
        <f t="shared" si="6"/>
        <v>142501</v>
      </c>
      <c r="B42" s="196">
        <f t="shared" si="7"/>
        <v>38</v>
      </c>
      <c r="C42" s="197">
        <v>147900</v>
      </c>
      <c r="D42" s="198">
        <f t="shared" si="0"/>
        <v>2294</v>
      </c>
      <c r="E42" s="199">
        <f t="shared" si="8"/>
        <v>4588</v>
      </c>
      <c r="F42" s="199">
        <f t="shared" si="2"/>
        <v>6882</v>
      </c>
      <c r="G42" s="200">
        <f t="shared" si="3"/>
        <v>9176</v>
      </c>
      <c r="H42" s="201">
        <f t="shared" si="4"/>
        <v>7157</v>
      </c>
      <c r="I42" s="202">
        <f t="shared" si="5"/>
        <v>1193</v>
      </c>
      <c r="J42" s="177"/>
    </row>
    <row r="43" spans="1:10">
      <c r="A43" s="203">
        <f t="shared" si="6"/>
        <v>147901</v>
      </c>
      <c r="B43" s="204">
        <f>+B42+1</f>
        <v>39</v>
      </c>
      <c r="C43" s="205">
        <v>150000</v>
      </c>
      <c r="D43" s="206">
        <f t="shared" si="0"/>
        <v>2327</v>
      </c>
      <c r="E43" s="207">
        <f t="shared" si="8"/>
        <v>4654</v>
      </c>
      <c r="F43" s="207">
        <f t="shared" si="2"/>
        <v>6981</v>
      </c>
      <c r="G43" s="208">
        <f t="shared" si="3"/>
        <v>9308</v>
      </c>
      <c r="H43" s="211">
        <f t="shared" si="4"/>
        <v>7259</v>
      </c>
      <c r="I43" s="212">
        <f t="shared" si="5"/>
        <v>1210</v>
      </c>
      <c r="J43" s="177"/>
    </row>
    <row r="44" spans="1:10">
      <c r="A44" s="203">
        <f t="shared" si="6"/>
        <v>150001</v>
      </c>
      <c r="B44" s="196">
        <f t="shared" si="7"/>
        <v>40</v>
      </c>
      <c r="C44" s="216">
        <v>156400</v>
      </c>
      <c r="D44" s="198">
        <f t="shared" si="0"/>
        <v>2426</v>
      </c>
      <c r="E44" s="199">
        <f t="shared" si="8"/>
        <v>4852</v>
      </c>
      <c r="F44" s="199">
        <f t="shared" si="2"/>
        <v>7278</v>
      </c>
      <c r="G44" s="200">
        <f t="shared" si="3"/>
        <v>9704</v>
      </c>
      <c r="H44" s="201">
        <f t="shared" si="4"/>
        <v>7568</v>
      </c>
      <c r="I44" s="202">
        <f t="shared" si="5"/>
        <v>1261</v>
      </c>
      <c r="J44" s="177"/>
    </row>
    <row r="45" spans="1:10">
      <c r="A45" s="203">
        <f t="shared" si="6"/>
        <v>156401</v>
      </c>
      <c r="B45" s="196">
        <f t="shared" si="7"/>
        <v>41</v>
      </c>
      <c r="C45" s="216">
        <v>162800</v>
      </c>
      <c r="D45" s="198">
        <f t="shared" si="0"/>
        <v>2525</v>
      </c>
      <c r="E45" s="199">
        <f t="shared" si="8"/>
        <v>5050</v>
      </c>
      <c r="F45" s="199">
        <f t="shared" si="2"/>
        <v>7575</v>
      </c>
      <c r="G45" s="200">
        <f t="shared" si="3"/>
        <v>10100</v>
      </c>
      <c r="H45" s="201">
        <f t="shared" si="4"/>
        <v>7878</v>
      </c>
      <c r="I45" s="202">
        <f t="shared" si="5"/>
        <v>1313</v>
      </c>
      <c r="J45" s="177"/>
    </row>
    <row r="46" spans="1:10">
      <c r="A46" s="203">
        <f t="shared" si="6"/>
        <v>162801</v>
      </c>
      <c r="B46" s="196">
        <f t="shared" si="7"/>
        <v>42</v>
      </c>
      <c r="C46" s="197">
        <v>169200</v>
      </c>
      <c r="D46" s="198">
        <f t="shared" si="0"/>
        <v>2624</v>
      </c>
      <c r="E46" s="199">
        <f t="shared" si="8"/>
        <v>5248</v>
      </c>
      <c r="F46" s="199">
        <f t="shared" si="2"/>
        <v>7872</v>
      </c>
      <c r="G46" s="200">
        <f t="shared" si="3"/>
        <v>10496</v>
      </c>
      <c r="H46" s="201">
        <f t="shared" si="4"/>
        <v>8188</v>
      </c>
      <c r="I46" s="202">
        <f t="shared" si="5"/>
        <v>1365</v>
      </c>
      <c r="J46" s="177"/>
    </row>
    <row r="47" spans="1:10">
      <c r="A47" s="203">
        <f t="shared" si="6"/>
        <v>169201</v>
      </c>
      <c r="B47" s="196">
        <f>+B46+1</f>
        <v>43</v>
      </c>
      <c r="C47" s="197">
        <v>175600</v>
      </c>
      <c r="D47" s="198">
        <f t="shared" si="0"/>
        <v>2724</v>
      </c>
      <c r="E47" s="199">
        <f t="shared" si="8"/>
        <v>5448</v>
      </c>
      <c r="F47" s="199">
        <f t="shared" si="2"/>
        <v>8172</v>
      </c>
      <c r="G47" s="200">
        <f t="shared" si="3"/>
        <v>10896</v>
      </c>
      <c r="H47" s="201">
        <f t="shared" si="4"/>
        <v>8497</v>
      </c>
      <c r="I47" s="202">
        <f t="shared" si="5"/>
        <v>1416</v>
      </c>
      <c r="J47" s="177"/>
    </row>
    <row r="48" spans="1:10">
      <c r="A48" s="203">
        <f t="shared" si="6"/>
        <v>175601</v>
      </c>
      <c r="B48" s="196">
        <f t="shared" si="7"/>
        <v>44</v>
      </c>
      <c r="C48" s="216">
        <v>182000</v>
      </c>
      <c r="D48" s="198">
        <f t="shared" si="0"/>
        <v>2823</v>
      </c>
      <c r="E48" s="199">
        <f t="shared" si="8"/>
        <v>5646</v>
      </c>
      <c r="F48" s="199">
        <f t="shared" si="2"/>
        <v>8469</v>
      </c>
      <c r="G48" s="200">
        <f t="shared" si="3"/>
        <v>11292</v>
      </c>
      <c r="H48" s="201">
        <f t="shared" si="4"/>
        <v>8807</v>
      </c>
      <c r="I48" s="202">
        <f t="shared" si="5"/>
        <v>1468</v>
      </c>
      <c r="J48" s="177"/>
    </row>
    <row r="49" spans="1:10">
      <c r="A49" s="203">
        <f t="shared" si="6"/>
        <v>182001</v>
      </c>
      <c r="B49" s="213">
        <f t="shared" si="7"/>
        <v>45</v>
      </c>
      <c r="C49" s="217">
        <v>189500</v>
      </c>
      <c r="D49" s="218">
        <f t="shared" si="0"/>
        <v>2939</v>
      </c>
      <c r="E49" s="218">
        <f t="shared" si="8"/>
        <v>5878</v>
      </c>
      <c r="F49" s="218">
        <f t="shared" si="2"/>
        <v>8817</v>
      </c>
      <c r="G49" s="218">
        <f t="shared" si="3"/>
        <v>11756</v>
      </c>
      <c r="H49" s="209">
        <f t="shared" si="4"/>
        <v>9170</v>
      </c>
      <c r="I49" s="210">
        <f t="shared" si="5"/>
        <v>1528</v>
      </c>
      <c r="J49" s="177"/>
    </row>
    <row r="50" spans="1:10">
      <c r="A50" s="203">
        <f t="shared" si="6"/>
        <v>189501</v>
      </c>
      <c r="B50" s="196">
        <f t="shared" si="7"/>
        <v>46</v>
      </c>
      <c r="C50" s="219">
        <v>197000</v>
      </c>
      <c r="D50" s="198">
        <f t="shared" si="0"/>
        <v>3055</v>
      </c>
      <c r="E50" s="198">
        <f t="shared" si="8"/>
        <v>6110</v>
      </c>
      <c r="F50" s="198">
        <f t="shared" si="2"/>
        <v>9165</v>
      </c>
      <c r="G50" s="198">
        <f t="shared" si="3"/>
        <v>12220</v>
      </c>
      <c r="H50" s="201">
        <f t="shared" si="4"/>
        <v>9533</v>
      </c>
      <c r="I50" s="202">
        <f t="shared" si="5"/>
        <v>1589</v>
      </c>
      <c r="J50" s="177"/>
    </row>
    <row r="51" spans="1:10">
      <c r="A51" s="203">
        <f t="shared" si="6"/>
        <v>197001</v>
      </c>
      <c r="B51" s="196">
        <f t="shared" si="7"/>
        <v>47</v>
      </c>
      <c r="C51" s="219">
        <v>204500</v>
      </c>
      <c r="D51" s="198">
        <f t="shared" si="0"/>
        <v>3172</v>
      </c>
      <c r="E51" s="198">
        <f t="shared" si="8"/>
        <v>6344</v>
      </c>
      <c r="F51" s="198">
        <f t="shared" si="2"/>
        <v>9516</v>
      </c>
      <c r="G51" s="198">
        <f t="shared" si="3"/>
        <v>12688</v>
      </c>
      <c r="H51" s="201">
        <f t="shared" si="4"/>
        <v>9896</v>
      </c>
      <c r="I51" s="202">
        <f t="shared" si="5"/>
        <v>1649</v>
      </c>
      <c r="J51" s="177"/>
    </row>
    <row r="52" spans="1:10">
      <c r="A52" s="203">
        <f t="shared" si="6"/>
        <v>204501</v>
      </c>
      <c r="B52" s="196">
        <f t="shared" si="7"/>
        <v>48</v>
      </c>
      <c r="C52" s="219">
        <v>212000</v>
      </c>
      <c r="D52" s="198">
        <f t="shared" si="0"/>
        <v>3288</v>
      </c>
      <c r="E52" s="198">
        <f t="shared" si="8"/>
        <v>6576</v>
      </c>
      <c r="F52" s="198">
        <f t="shared" si="2"/>
        <v>9864</v>
      </c>
      <c r="G52" s="198">
        <f t="shared" si="3"/>
        <v>13152</v>
      </c>
      <c r="H52" s="201">
        <f t="shared" si="4"/>
        <v>10259</v>
      </c>
      <c r="I52" s="202">
        <f t="shared" si="5"/>
        <v>1710</v>
      </c>
      <c r="J52" s="177"/>
    </row>
    <row r="53" spans="1:10">
      <c r="A53" s="203">
        <f t="shared" si="6"/>
        <v>212001</v>
      </c>
      <c r="B53" s="196">
        <f t="shared" si="7"/>
        <v>49</v>
      </c>
      <c r="C53" s="219">
        <v>219500</v>
      </c>
      <c r="D53" s="198">
        <f t="shared" si="0"/>
        <v>3404</v>
      </c>
      <c r="E53" s="198">
        <f t="shared" si="8"/>
        <v>6808</v>
      </c>
      <c r="F53" s="198">
        <f t="shared" si="2"/>
        <v>10212</v>
      </c>
      <c r="G53" s="198">
        <f t="shared" si="3"/>
        <v>13616</v>
      </c>
      <c r="H53" s="201">
        <f t="shared" si="4"/>
        <v>10622</v>
      </c>
      <c r="I53" s="202">
        <f t="shared" si="5"/>
        <v>1770</v>
      </c>
      <c r="J53" s="177"/>
    </row>
    <row r="54" spans="1:10">
      <c r="A54" s="203">
        <f t="shared" si="6"/>
        <v>219501</v>
      </c>
      <c r="B54" s="213">
        <f t="shared" si="7"/>
        <v>50</v>
      </c>
      <c r="C54" s="217">
        <v>228200</v>
      </c>
      <c r="D54" s="218">
        <f t="shared" si="0"/>
        <v>3539</v>
      </c>
      <c r="E54" s="218">
        <f t="shared" si="8"/>
        <v>7078</v>
      </c>
      <c r="F54" s="218">
        <f t="shared" si="2"/>
        <v>10617</v>
      </c>
      <c r="G54" s="218">
        <f t="shared" si="3"/>
        <v>14156</v>
      </c>
      <c r="H54" s="209">
        <f t="shared" si="4"/>
        <v>11043</v>
      </c>
      <c r="I54" s="210">
        <f t="shared" si="5"/>
        <v>1840</v>
      </c>
      <c r="J54" s="177"/>
    </row>
    <row r="55" spans="1:10" s="39" customFormat="1">
      <c r="A55" s="203">
        <f t="shared" si="6"/>
        <v>228201</v>
      </c>
      <c r="B55" s="196">
        <f t="shared" si="7"/>
        <v>51</v>
      </c>
      <c r="C55" s="219">
        <v>236900</v>
      </c>
      <c r="D55" s="198">
        <f t="shared" si="0"/>
        <v>3674</v>
      </c>
      <c r="E55" s="198">
        <f t="shared" si="8"/>
        <v>7348</v>
      </c>
      <c r="F55" s="198">
        <f t="shared" si="2"/>
        <v>11022</v>
      </c>
      <c r="G55" s="198">
        <f t="shared" si="3"/>
        <v>14696</v>
      </c>
      <c r="H55" s="201">
        <f t="shared" si="4"/>
        <v>11464</v>
      </c>
      <c r="I55" s="202">
        <f t="shared" si="5"/>
        <v>1911</v>
      </c>
      <c r="J55" s="177"/>
    </row>
    <row r="56" spans="1:10" s="39" customFormat="1">
      <c r="A56" s="203">
        <f t="shared" si="6"/>
        <v>236901</v>
      </c>
      <c r="B56" s="196">
        <f t="shared" si="7"/>
        <v>52</v>
      </c>
      <c r="C56" s="219">
        <v>245600</v>
      </c>
      <c r="D56" s="198">
        <f t="shared" si="0"/>
        <v>3809</v>
      </c>
      <c r="E56" s="198">
        <f t="shared" si="8"/>
        <v>7618</v>
      </c>
      <c r="F56" s="198">
        <f t="shared" si="2"/>
        <v>11427</v>
      </c>
      <c r="G56" s="198">
        <f t="shared" si="3"/>
        <v>15236</v>
      </c>
      <c r="H56" s="201">
        <f t="shared" si="4"/>
        <v>11885</v>
      </c>
      <c r="I56" s="202">
        <f t="shared" si="5"/>
        <v>1981</v>
      </c>
      <c r="J56" s="177"/>
    </row>
    <row r="57" spans="1:10" s="39" customFormat="1">
      <c r="A57" s="203">
        <f t="shared" si="6"/>
        <v>245601</v>
      </c>
      <c r="B57" s="196">
        <f t="shared" si="7"/>
        <v>53</v>
      </c>
      <c r="C57" s="219">
        <v>254300</v>
      </c>
      <c r="D57" s="198">
        <f t="shared" si="0"/>
        <v>3944</v>
      </c>
      <c r="E57" s="198">
        <f t="shared" si="8"/>
        <v>7888</v>
      </c>
      <c r="F57" s="198">
        <f t="shared" si="2"/>
        <v>11832</v>
      </c>
      <c r="G57" s="198">
        <f t="shared" si="3"/>
        <v>15776</v>
      </c>
      <c r="H57" s="201">
        <f t="shared" si="4"/>
        <v>12306</v>
      </c>
      <c r="I57" s="202">
        <f t="shared" si="5"/>
        <v>2051</v>
      </c>
      <c r="J57" s="177"/>
    </row>
    <row r="58" spans="1:10" s="39" customFormat="1">
      <c r="A58" s="203">
        <f t="shared" si="6"/>
        <v>254301</v>
      </c>
      <c r="B58" s="204">
        <f t="shared" si="7"/>
        <v>54</v>
      </c>
      <c r="C58" s="220">
        <v>263000</v>
      </c>
      <c r="D58" s="206">
        <f t="shared" si="0"/>
        <v>4079</v>
      </c>
      <c r="E58" s="206">
        <f t="shared" si="8"/>
        <v>8158</v>
      </c>
      <c r="F58" s="206">
        <f t="shared" si="2"/>
        <v>12237</v>
      </c>
      <c r="G58" s="206">
        <f t="shared" si="3"/>
        <v>16316</v>
      </c>
      <c r="H58" s="211">
        <f t="shared" si="4"/>
        <v>12727</v>
      </c>
      <c r="I58" s="212">
        <f t="shared" si="5"/>
        <v>2121</v>
      </c>
      <c r="J58" s="177"/>
    </row>
    <row r="59" spans="1:10" s="40" customFormat="1">
      <c r="A59" s="203">
        <f t="shared" si="6"/>
        <v>263001</v>
      </c>
      <c r="B59" s="213">
        <f t="shared" si="7"/>
        <v>55</v>
      </c>
      <c r="C59" s="217">
        <v>273000</v>
      </c>
      <c r="D59" s="218">
        <f t="shared" si="0"/>
        <v>4234</v>
      </c>
      <c r="E59" s="218">
        <f t="shared" si="8"/>
        <v>8468</v>
      </c>
      <c r="F59" s="218">
        <f t="shared" si="2"/>
        <v>12702</v>
      </c>
      <c r="G59" s="218">
        <f t="shared" si="3"/>
        <v>16936</v>
      </c>
      <c r="H59" s="209">
        <f t="shared" si="4"/>
        <v>13211</v>
      </c>
      <c r="I59" s="210">
        <f t="shared" si="5"/>
        <v>2202</v>
      </c>
      <c r="J59" s="177"/>
    </row>
    <row r="60" spans="1:10" s="39" customFormat="1">
      <c r="A60" s="203">
        <f t="shared" si="6"/>
        <v>273001</v>
      </c>
      <c r="B60" s="196">
        <f t="shared" si="7"/>
        <v>56</v>
      </c>
      <c r="C60" s="219">
        <v>283000</v>
      </c>
      <c r="D60" s="198">
        <f t="shared" si="0"/>
        <v>4389</v>
      </c>
      <c r="E60" s="198">
        <f t="shared" si="8"/>
        <v>8778</v>
      </c>
      <c r="F60" s="198">
        <f t="shared" si="2"/>
        <v>13167</v>
      </c>
      <c r="G60" s="198">
        <f t="shared" si="3"/>
        <v>17556</v>
      </c>
      <c r="H60" s="201">
        <f t="shared" si="4"/>
        <v>13695</v>
      </c>
      <c r="I60" s="202">
        <f t="shared" si="5"/>
        <v>2282</v>
      </c>
      <c r="J60" s="177"/>
    </row>
    <row r="61" spans="1:10" s="39" customFormat="1">
      <c r="A61" s="203">
        <f t="shared" si="6"/>
        <v>283001</v>
      </c>
      <c r="B61" s="196">
        <f t="shared" si="7"/>
        <v>57</v>
      </c>
      <c r="C61" s="219">
        <v>293000</v>
      </c>
      <c r="D61" s="198">
        <f t="shared" si="0"/>
        <v>4544</v>
      </c>
      <c r="E61" s="198">
        <f t="shared" si="8"/>
        <v>9088</v>
      </c>
      <c r="F61" s="198">
        <f t="shared" si="2"/>
        <v>13632</v>
      </c>
      <c r="G61" s="198">
        <f t="shared" si="3"/>
        <v>18176</v>
      </c>
      <c r="H61" s="201">
        <f t="shared" si="4"/>
        <v>14179</v>
      </c>
      <c r="I61" s="202">
        <f t="shared" si="5"/>
        <v>2363</v>
      </c>
      <c r="J61" s="177"/>
    </row>
    <row r="62" spans="1:10">
      <c r="A62" s="203">
        <f t="shared" si="6"/>
        <v>293001</v>
      </c>
      <c r="B62" s="196">
        <f t="shared" si="7"/>
        <v>58</v>
      </c>
      <c r="C62" s="219">
        <v>303000</v>
      </c>
      <c r="D62" s="198">
        <f t="shared" si="0"/>
        <v>4700</v>
      </c>
      <c r="E62" s="198">
        <f t="shared" si="8"/>
        <v>9400</v>
      </c>
      <c r="F62" s="198">
        <f t="shared" si="2"/>
        <v>14100</v>
      </c>
      <c r="G62" s="198">
        <f t="shared" si="3"/>
        <v>18800</v>
      </c>
      <c r="H62" s="201">
        <f t="shared" si="4"/>
        <v>14663</v>
      </c>
      <c r="I62" s="202">
        <f t="shared" si="5"/>
        <v>2444</v>
      </c>
      <c r="J62" s="177"/>
    </row>
    <row r="63" spans="1:10" ht="16.8" thickBot="1">
      <c r="A63" s="203">
        <f t="shared" si="6"/>
        <v>303001</v>
      </c>
      <c r="B63" s="204">
        <f t="shared" si="7"/>
        <v>59</v>
      </c>
      <c r="C63" s="221">
        <v>313000</v>
      </c>
      <c r="D63" s="222">
        <f t="shared" si="0"/>
        <v>4855</v>
      </c>
      <c r="E63" s="222">
        <f t="shared" si="8"/>
        <v>9710</v>
      </c>
      <c r="F63" s="222">
        <f t="shared" si="2"/>
        <v>14565</v>
      </c>
      <c r="G63" s="222">
        <f t="shared" si="3"/>
        <v>19420</v>
      </c>
      <c r="H63" s="223">
        <f t="shared" si="4"/>
        <v>15146</v>
      </c>
      <c r="I63" s="224">
        <f t="shared" si="5"/>
        <v>2524</v>
      </c>
      <c r="J63" s="177"/>
    </row>
    <row r="64" spans="1:10">
      <c r="B64" s="225" t="s">
        <v>196</v>
      </c>
      <c r="C64" s="225"/>
      <c r="D64" s="225"/>
      <c r="E64" s="225"/>
      <c r="F64" s="225"/>
      <c r="G64" s="225"/>
      <c r="H64" s="225"/>
      <c r="I64" s="226" t="s">
        <v>170</v>
      </c>
      <c r="J64" s="227"/>
    </row>
    <row r="65" spans="2:10">
      <c r="B65" s="225"/>
      <c r="C65" s="225"/>
      <c r="D65" s="225"/>
      <c r="E65" s="225"/>
      <c r="F65" s="225"/>
      <c r="G65" s="225"/>
      <c r="H65" s="225"/>
      <c r="I65" s="226"/>
      <c r="J65" s="227"/>
    </row>
    <row r="66" spans="2:10">
      <c r="B66" s="225" t="s">
        <v>197</v>
      </c>
      <c r="C66" s="225"/>
      <c r="D66" s="225"/>
      <c r="E66" s="225"/>
      <c r="F66" s="225"/>
      <c r="G66" s="225"/>
      <c r="H66" s="225"/>
      <c r="I66" s="225"/>
      <c r="J66" s="225"/>
    </row>
    <row r="67" spans="2:10">
      <c r="B67" s="228" t="s">
        <v>198</v>
      </c>
      <c r="C67" s="228"/>
      <c r="D67" s="228"/>
      <c r="E67" s="228"/>
      <c r="F67" s="228"/>
      <c r="G67" s="228"/>
      <c r="H67" s="225"/>
      <c r="I67" s="226"/>
      <c r="J67" s="227"/>
    </row>
    <row r="68" spans="2:10">
      <c r="B68" s="229" t="s">
        <v>199</v>
      </c>
      <c r="C68" s="229"/>
      <c r="D68" s="229"/>
      <c r="E68" s="229"/>
      <c r="F68" s="229"/>
      <c r="G68" s="229"/>
      <c r="H68" s="229"/>
      <c r="I68" s="230"/>
      <c r="J68" s="230"/>
    </row>
    <row r="69" spans="2:10">
      <c r="B69" s="231"/>
      <c r="C69" s="231"/>
      <c r="D69" s="231"/>
      <c r="E69" s="231"/>
      <c r="F69" s="231"/>
      <c r="G69" s="231"/>
      <c r="H69" s="230"/>
      <c r="I69" s="230"/>
      <c r="J69" s="227"/>
    </row>
  </sheetData>
  <mergeCells count="8">
    <mergeCell ref="B67:G67"/>
    <mergeCell ref="B68:H68"/>
    <mergeCell ref="B69:G69"/>
    <mergeCell ref="I3:I4"/>
    <mergeCell ref="B3:B4"/>
    <mergeCell ref="C3:C4"/>
    <mergeCell ref="D3:G3"/>
    <mergeCell ref="H3:H4"/>
  </mergeCells>
  <phoneticPr fontId="3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1"/>
  <sheetViews>
    <sheetView zoomScaleNormal="100" zoomScaleSheetLayoutView="100" workbookViewId="0">
      <pane ySplit="1" topLeftCell="A2" activePane="bottomLeft" state="frozen"/>
      <selection activeCell="F27" sqref="F27"/>
      <selection pane="bottomLeft" activeCell="D23" sqref="D23"/>
    </sheetView>
  </sheetViews>
  <sheetFormatPr defaultRowHeight="16.2"/>
  <cols>
    <col min="1" max="1" width="12.6640625" style="15" customWidth="1"/>
    <col min="2" max="2" width="6.6640625" style="15" customWidth="1"/>
    <col min="3" max="3" width="9.6640625" style="15" customWidth="1"/>
    <col min="4" max="4" width="6.6640625" style="15" customWidth="1"/>
    <col min="5" max="6" width="11.109375" customWidth="1"/>
    <col min="7" max="8" width="9.6640625" style="15" customWidth="1"/>
    <col min="9" max="9" width="23.6640625" style="15" customWidth="1"/>
  </cols>
  <sheetData>
    <row r="1" spans="1:9" s="9" customFormat="1" ht="30" customHeight="1" thickBot="1">
      <c r="A1" s="164" t="s">
        <v>159</v>
      </c>
      <c r="B1" s="164"/>
      <c r="C1" s="164"/>
      <c r="D1" s="164"/>
      <c r="E1" s="164"/>
      <c r="F1" s="164"/>
      <c r="G1" s="164"/>
      <c r="H1" s="164"/>
      <c r="I1" s="164"/>
    </row>
    <row r="2" spans="1:9" ht="60" customHeight="1">
      <c r="A2" s="115" t="s">
        <v>157</v>
      </c>
      <c r="B2" s="165" t="s">
        <v>158</v>
      </c>
      <c r="C2" s="165"/>
      <c r="D2" s="116" t="s">
        <v>2</v>
      </c>
      <c r="E2" s="31" t="s">
        <v>3</v>
      </c>
      <c r="F2" s="31" t="s">
        <v>4</v>
      </c>
      <c r="G2" s="31" t="s">
        <v>5</v>
      </c>
      <c r="H2" s="31" t="s">
        <v>6</v>
      </c>
      <c r="I2" s="32" t="s">
        <v>7</v>
      </c>
    </row>
    <row r="3" spans="1:9" ht="24" customHeight="1">
      <c r="A3" s="160">
        <v>2000</v>
      </c>
      <c r="B3" s="30" t="s">
        <v>8</v>
      </c>
      <c r="C3" s="34">
        <f>LOOKUP(A3,'114.1.1勞保'!$A$199:$A$226,'114.1.1勞保'!$B$199:$B$226)</f>
        <v>11100</v>
      </c>
      <c r="D3" s="162">
        <v>30</v>
      </c>
      <c r="E3" s="163">
        <f>VLOOKUP(C3,'114.1.1勞保'!$B$199:$AG$226,D3+2,0)</f>
        <v>277</v>
      </c>
      <c r="F3" s="163">
        <f>VLOOKUP(C3,'114.1.1勞保'!$B$230:$AG$257,D3+2,0)+VLOOKUP(C4,'114.1.1勞保'!$B$261:$AG$283,D3+2,0)</f>
        <v>1009</v>
      </c>
      <c r="G3" s="154">
        <f>A3-E7</f>
        <v>1280</v>
      </c>
      <c r="H3" s="156">
        <f>A3+F7</f>
        <v>4573</v>
      </c>
      <c r="I3" s="153" t="s">
        <v>9</v>
      </c>
    </row>
    <row r="4" spans="1:9" ht="24" hidden="1" customHeight="1">
      <c r="A4" s="160"/>
      <c r="B4" s="30" t="s">
        <v>156</v>
      </c>
      <c r="C4" s="34">
        <f>LOOKUP(A3,'114.1.1勞保'!$A$261:$A$283,'114.1.1勞保'!$B$261:$B$283)</f>
        <v>28590</v>
      </c>
      <c r="D4" s="162"/>
      <c r="E4" s="163"/>
      <c r="F4" s="163"/>
      <c r="G4" s="154"/>
      <c r="H4" s="150"/>
      <c r="I4" s="153"/>
    </row>
    <row r="5" spans="1:9" ht="24" customHeight="1">
      <c r="A5" s="160"/>
      <c r="B5" s="35" t="s">
        <v>10</v>
      </c>
      <c r="C5" s="36">
        <f>LOOKUP(A3,'114.1.1勞健保'!$A$5:$A$54,'114.1.1勞健保'!$C$5:$C$54)</f>
        <v>28590</v>
      </c>
      <c r="D5" s="162"/>
      <c r="E5" s="34">
        <f>VLOOKUP(C5,'114.1.1勞健保'!$C$5:$D$54,2,0)</f>
        <v>443</v>
      </c>
      <c r="F5" s="34">
        <f>VLOOKUP(C5,'114.1.1勞健保'!$C$5:$H$54,6,0)</f>
        <v>1384</v>
      </c>
      <c r="G5" s="154"/>
      <c r="H5" s="151"/>
      <c r="I5" s="153"/>
    </row>
    <row r="6" spans="1:9" ht="24" customHeight="1">
      <c r="A6" s="160"/>
      <c r="B6" s="35" t="s">
        <v>11</v>
      </c>
      <c r="C6" s="36">
        <f>LOOKUP(A3,'114.1.1勞退'!$K$4:$K$65,'114.1.1勞退'!$L$4:$L$65)</f>
        <v>3000</v>
      </c>
      <c r="D6" s="162"/>
      <c r="E6" s="34">
        <f>ROUND(C6*0%*D3/30,0)</f>
        <v>0</v>
      </c>
      <c r="F6" s="34">
        <f>ROUND(C6*6%*D3/30,0)</f>
        <v>180</v>
      </c>
      <c r="G6" s="154">
        <f>A3-E3</f>
        <v>1723</v>
      </c>
      <c r="H6" s="156">
        <f>A3+F3+F6</f>
        <v>3189</v>
      </c>
      <c r="I6" s="153" t="s">
        <v>12</v>
      </c>
    </row>
    <row r="7" spans="1:9" ht="24" customHeight="1" thickBot="1">
      <c r="A7" s="161"/>
      <c r="B7" s="159" t="s">
        <v>13</v>
      </c>
      <c r="C7" s="159"/>
      <c r="D7" s="159"/>
      <c r="E7" s="33">
        <f>SUM(E3:E6)</f>
        <v>720</v>
      </c>
      <c r="F7" s="33">
        <f>SUM(F3:F6)</f>
        <v>2573</v>
      </c>
      <c r="G7" s="155"/>
      <c r="H7" s="157"/>
      <c r="I7" s="158"/>
    </row>
    <row r="8" spans="1:9" ht="24" customHeight="1" thickTop="1">
      <c r="A8" s="160">
        <v>6000</v>
      </c>
      <c r="B8" s="30" t="s">
        <v>8</v>
      </c>
      <c r="C8" s="37">
        <f>LOOKUP(A8,'114.1.1勞保'!$A$199:$A$226,'114.1.1勞保'!$B$199:$B$226)</f>
        <v>11100</v>
      </c>
      <c r="D8" s="162">
        <v>30</v>
      </c>
      <c r="E8" s="163">
        <f>VLOOKUP(C8,'114.1.1勞保'!$B$199:$AG$226,D8+2,0)</f>
        <v>277</v>
      </c>
      <c r="F8" s="163">
        <f>VLOOKUP(C8,'114.1.1勞保'!$B$230:$AG$257,D8+2,0)+VLOOKUP(C9,'114.1.1勞保'!$B$261:$AG$283,D8+2,0)</f>
        <v>1009</v>
      </c>
      <c r="G8" s="154">
        <f>A8-E12</f>
        <v>5280</v>
      </c>
      <c r="H8" s="149">
        <f>A8+F12</f>
        <v>8753</v>
      </c>
      <c r="I8" s="153" t="s">
        <v>9</v>
      </c>
    </row>
    <row r="9" spans="1:9" ht="24" hidden="1" customHeight="1">
      <c r="A9" s="160"/>
      <c r="B9" s="30" t="s">
        <v>156</v>
      </c>
      <c r="C9" s="37">
        <f>LOOKUP(A8,'114.1.1勞保'!$A$261:$A$283,'114.1.1勞保'!$B$261:$B$283)</f>
        <v>28590</v>
      </c>
      <c r="D9" s="162"/>
      <c r="E9" s="163"/>
      <c r="F9" s="163"/>
      <c r="G9" s="154"/>
      <c r="H9" s="150"/>
      <c r="I9" s="153"/>
    </row>
    <row r="10" spans="1:9" ht="24" customHeight="1">
      <c r="A10" s="160"/>
      <c r="B10" s="35" t="s">
        <v>10</v>
      </c>
      <c r="C10" s="36">
        <f>LOOKUP(A8,'114.1.1勞健保'!$A$5:$A$54,'114.1.1勞健保'!$C$5:$C$54)</f>
        <v>28590</v>
      </c>
      <c r="D10" s="162"/>
      <c r="E10" s="37">
        <f>VLOOKUP(C10,'114.1.1勞健保'!$C$5:$D$54,2,0)</f>
        <v>443</v>
      </c>
      <c r="F10" s="37">
        <f>VLOOKUP(C10,'114.1.1勞健保'!$C$5:$H$54,6,0)</f>
        <v>1384</v>
      </c>
      <c r="G10" s="154"/>
      <c r="H10" s="151"/>
      <c r="I10" s="153"/>
    </row>
    <row r="11" spans="1:9" ht="24" customHeight="1">
      <c r="A11" s="160"/>
      <c r="B11" s="35" t="s">
        <v>11</v>
      </c>
      <c r="C11" s="36">
        <f>LOOKUP(A8,'114.1.1勞退'!$K$4:$K$65,'114.1.1勞退'!$L$4:$L$65)</f>
        <v>6000</v>
      </c>
      <c r="D11" s="162"/>
      <c r="E11" s="37">
        <f>ROUND(C11*0%*D8/30,0)</f>
        <v>0</v>
      </c>
      <c r="F11" s="37">
        <f>ROUND(C11*6%*D8/30,0)</f>
        <v>360</v>
      </c>
      <c r="G11" s="154">
        <f>A8-E8</f>
        <v>5723</v>
      </c>
      <c r="H11" s="156">
        <f>A8+F8+F11</f>
        <v>7369</v>
      </c>
      <c r="I11" s="153" t="s">
        <v>12</v>
      </c>
    </row>
    <row r="12" spans="1:9" ht="24" customHeight="1" thickBot="1">
      <c r="A12" s="161"/>
      <c r="B12" s="159" t="s">
        <v>13</v>
      </c>
      <c r="C12" s="159"/>
      <c r="D12" s="159"/>
      <c r="E12" s="33">
        <f>SUM(E8:E11)</f>
        <v>720</v>
      </c>
      <c r="F12" s="33">
        <f>SUM(F8:F11)</f>
        <v>2753</v>
      </c>
      <c r="G12" s="155"/>
      <c r="H12" s="157"/>
      <c r="I12" s="158"/>
    </row>
    <row r="13" spans="1:9" ht="24" customHeight="1" thickTop="1">
      <c r="A13" s="160">
        <v>27470</v>
      </c>
      <c r="B13" s="30" t="s">
        <v>8</v>
      </c>
      <c r="C13" s="37">
        <f>LOOKUP(A13,'114.1.1勞保'!$A$199:$A$226,'114.1.1勞保'!$B$199:$B$226)</f>
        <v>27600</v>
      </c>
      <c r="D13" s="162">
        <v>30</v>
      </c>
      <c r="E13" s="163">
        <f>VLOOKUP(C13,'114.1.1勞保'!$B$199:$AG$226,D13+2,0)</f>
        <v>690</v>
      </c>
      <c r="F13" s="163">
        <f>VLOOKUP(C13,'114.1.1勞保'!$B$230:$AG$257,D13+2,0)+VLOOKUP(C14,'114.1.1勞保'!$B$261:$AG$283,D13+2,0)</f>
        <v>2452</v>
      </c>
      <c r="G13" s="154">
        <f>A13-E17</f>
        <v>26337</v>
      </c>
      <c r="H13" s="149">
        <f>A13+F17</f>
        <v>32962</v>
      </c>
      <c r="I13" s="153" t="s">
        <v>9</v>
      </c>
    </row>
    <row r="14" spans="1:9" ht="24" hidden="1" customHeight="1">
      <c r="A14" s="160"/>
      <c r="B14" s="30" t="s">
        <v>156</v>
      </c>
      <c r="C14" s="37">
        <f>LOOKUP(A13,'114.1.1勞保'!$A$261:$A$283,'114.1.1勞保'!$B$261:$B$283)</f>
        <v>28590</v>
      </c>
      <c r="D14" s="162"/>
      <c r="E14" s="163"/>
      <c r="F14" s="163"/>
      <c r="G14" s="154"/>
      <c r="H14" s="150"/>
      <c r="I14" s="153"/>
    </row>
    <row r="15" spans="1:9" ht="24" customHeight="1">
      <c r="A15" s="160"/>
      <c r="B15" s="35" t="s">
        <v>10</v>
      </c>
      <c r="C15" s="36">
        <f>LOOKUP(A13,'114.1.1勞健保'!$A$5:$A$54,'114.1.1勞健保'!$C$5:$C$54)</f>
        <v>28590</v>
      </c>
      <c r="D15" s="162"/>
      <c r="E15" s="37">
        <f>VLOOKUP(C15,'114.1.1勞健保'!$C$5:$D$54,2,0)</f>
        <v>443</v>
      </c>
      <c r="F15" s="37">
        <f>VLOOKUP(C15,'114.1.1勞健保'!$C$5:$H$54,6,0)</f>
        <v>1384</v>
      </c>
      <c r="G15" s="154"/>
      <c r="H15" s="151"/>
      <c r="I15" s="153"/>
    </row>
    <row r="16" spans="1:9" ht="24" customHeight="1">
      <c r="A16" s="160"/>
      <c r="B16" s="35" t="s">
        <v>11</v>
      </c>
      <c r="C16" s="36">
        <f>LOOKUP(A13,'114.1.1勞退'!$K$4:$K$65,'114.1.1勞退'!$L$4:$L$65)</f>
        <v>27600</v>
      </c>
      <c r="D16" s="162"/>
      <c r="E16" s="37">
        <f>ROUND(C16*0%*D13/30,0)</f>
        <v>0</v>
      </c>
      <c r="F16" s="37">
        <f>ROUND(C16*6%*D13/30,0)</f>
        <v>1656</v>
      </c>
      <c r="G16" s="154">
        <f>A13-E13</f>
        <v>26780</v>
      </c>
      <c r="H16" s="156">
        <f>A13+F13+F16</f>
        <v>31578</v>
      </c>
      <c r="I16" s="153" t="s">
        <v>12</v>
      </c>
    </row>
    <row r="17" spans="1:9" ht="24" customHeight="1" thickBot="1">
      <c r="A17" s="161"/>
      <c r="B17" s="159" t="s">
        <v>13</v>
      </c>
      <c r="C17" s="159"/>
      <c r="D17" s="159"/>
      <c r="E17" s="33">
        <f>SUM(E13:E16)</f>
        <v>1133</v>
      </c>
      <c r="F17" s="33">
        <f>SUM(F13:F16)</f>
        <v>5492</v>
      </c>
      <c r="G17" s="155"/>
      <c r="H17" s="157"/>
      <c r="I17" s="158"/>
    </row>
    <row r="18" spans="1:9" s="14" customFormat="1" ht="24.9" customHeight="1" thickTop="1">
      <c r="A18" s="10" t="s">
        <v>14</v>
      </c>
      <c r="B18" s="11"/>
      <c r="C18" s="11"/>
      <c r="D18" s="11"/>
      <c r="E18" s="11"/>
      <c r="F18" s="12"/>
      <c r="G18" s="12"/>
      <c r="H18" s="13"/>
      <c r="I18" s="13"/>
    </row>
    <row r="19" spans="1:9" s="14" customFormat="1" ht="68.25" customHeight="1">
      <c r="A19" s="152" t="s">
        <v>15</v>
      </c>
      <c r="B19" s="152"/>
      <c r="C19" s="152"/>
      <c r="D19" s="152"/>
      <c r="E19" s="152"/>
      <c r="F19" s="152"/>
      <c r="G19" s="152"/>
      <c r="H19" s="152"/>
      <c r="I19" s="152"/>
    </row>
    <row r="20" spans="1:9" s="14" customFormat="1" ht="34.5" customHeight="1">
      <c r="A20" s="152" t="s">
        <v>16</v>
      </c>
      <c r="B20" s="152"/>
      <c r="C20" s="152"/>
      <c r="D20" s="152"/>
      <c r="E20" s="152"/>
      <c r="F20" s="152"/>
      <c r="G20" s="152"/>
      <c r="H20" s="152"/>
      <c r="I20" s="152"/>
    </row>
    <row r="21" spans="1:9" ht="35.25" customHeight="1">
      <c r="A21" s="152" t="s">
        <v>200</v>
      </c>
      <c r="B21" s="152"/>
      <c r="C21" s="152"/>
      <c r="D21" s="152"/>
      <c r="E21" s="152"/>
      <c r="F21" s="152"/>
      <c r="G21" s="152"/>
      <c r="H21" s="152"/>
      <c r="I21" s="152"/>
    </row>
  </sheetData>
  <mergeCells count="38">
    <mergeCell ref="A1:I1"/>
    <mergeCell ref="B2:C2"/>
    <mergeCell ref="A3:A7"/>
    <mergeCell ref="D3:D6"/>
    <mergeCell ref="E3:E4"/>
    <mergeCell ref="F3:F4"/>
    <mergeCell ref="G3:G5"/>
    <mergeCell ref="H3:H5"/>
    <mergeCell ref="I3:I5"/>
    <mergeCell ref="G6:G7"/>
    <mergeCell ref="H6:H7"/>
    <mergeCell ref="I6:I7"/>
    <mergeCell ref="B7:D7"/>
    <mergeCell ref="A8:A12"/>
    <mergeCell ref="D8:D11"/>
    <mergeCell ref="E8:E9"/>
    <mergeCell ref="F8:F9"/>
    <mergeCell ref="G8:G10"/>
    <mergeCell ref="B12:D12"/>
    <mergeCell ref="H8:H10"/>
    <mergeCell ref="I8:I10"/>
    <mergeCell ref="G11:G12"/>
    <mergeCell ref="H11:H12"/>
    <mergeCell ref="I11:I12"/>
    <mergeCell ref="H13:H15"/>
    <mergeCell ref="A20:I20"/>
    <mergeCell ref="A21:I21"/>
    <mergeCell ref="I13:I15"/>
    <mergeCell ref="G16:G17"/>
    <mergeCell ref="H16:H17"/>
    <mergeCell ref="I16:I17"/>
    <mergeCell ref="B17:D17"/>
    <mergeCell ref="A19:I19"/>
    <mergeCell ref="A13:A17"/>
    <mergeCell ref="D13:D16"/>
    <mergeCell ref="E13:E14"/>
    <mergeCell ref="F13:F14"/>
    <mergeCell ref="G13:G15"/>
  </mergeCells>
  <phoneticPr fontId="3" type="noConversion"/>
  <printOptions horizontalCentered="1"/>
  <pageMargins left="0.3" right="0.23" top="0.28000000000000003" bottom="0.19685039370078741" header="0.17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21"/>
  <sheetViews>
    <sheetView tabSelected="1" zoomScaleNormal="100" zoomScaleSheetLayoutView="100" workbookViewId="0">
      <pane ySplit="1" topLeftCell="A2" activePane="bottomLeft" state="frozen"/>
      <selection activeCell="F27" sqref="F27"/>
      <selection pane="bottomLeft" activeCell="A19" sqref="A19:I19"/>
    </sheetView>
  </sheetViews>
  <sheetFormatPr defaultRowHeight="16.2"/>
  <cols>
    <col min="1" max="1" width="12.6640625" style="15" customWidth="1"/>
    <col min="2" max="2" width="6.6640625" style="15" customWidth="1"/>
    <col min="3" max="3" width="9.6640625" style="15" customWidth="1"/>
    <col min="4" max="4" width="6.6640625" style="15" customWidth="1"/>
    <col min="5" max="6" width="11.109375" customWidth="1"/>
    <col min="7" max="8" width="9.6640625" style="15" customWidth="1"/>
    <col min="9" max="9" width="23.6640625" style="15" customWidth="1"/>
  </cols>
  <sheetData>
    <row r="1" spans="1:9" s="9" customFormat="1" ht="30" customHeight="1" thickBot="1">
      <c r="A1" s="164" t="s">
        <v>17</v>
      </c>
      <c r="B1" s="164"/>
      <c r="C1" s="164"/>
      <c r="D1" s="164"/>
      <c r="E1" s="164"/>
      <c r="F1" s="164"/>
      <c r="G1" s="164"/>
      <c r="H1" s="164"/>
      <c r="I1" s="164"/>
    </row>
    <row r="2" spans="1:9" ht="60" customHeight="1">
      <c r="A2" s="113" t="s">
        <v>171</v>
      </c>
      <c r="B2" s="165" t="s">
        <v>158</v>
      </c>
      <c r="C2" s="165"/>
      <c r="D2" s="114" t="s">
        <v>2</v>
      </c>
      <c r="E2" s="31" t="s">
        <v>3</v>
      </c>
      <c r="F2" s="31" t="s">
        <v>4</v>
      </c>
      <c r="G2" s="31" t="s">
        <v>5</v>
      </c>
      <c r="H2" s="31" t="s">
        <v>6</v>
      </c>
      <c r="I2" s="32" t="s">
        <v>7</v>
      </c>
    </row>
    <row r="3" spans="1:9" ht="24" customHeight="1">
      <c r="A3" s="166">
        <v>1036</v>
      </c>
      <c r="B3" s="30" t="s">
        <v>8</v>
      </c>
      <c r="C3" s="37">
        <f>LOOKUP(A3*30,'114.1.1勞保'!$A$199:$A$226,'114.1.1勞保'!$B$199:$B$226)</f>
        <v>31800</v>
      </c>
      <c r="D3" s="168">
        <v>1</v>
      </c>
      <c r="E3" s="163">
        <f>VLOOKUP(C3,'114.1.1勞保'!$B$199:$AG$226,D3+2,0)</f>
        <v>26</v>
      </c>
      <c r="F3" s="163">
        <f>VLOOKUP(C3,'114.1.1勞保'!$B$230:$AG$257,D3+2,0)+VLOOKUP(C4,'114.1.1勞保'!$B$261:$AG$283,D3+2,0)</f>
        <v>93</v>
      </c>
      <c r="G3" s="154">
        <f>A3*D3-E7</f>
        <v>517</v>
      </c>
      <c r="H3" s="154">
        <f>A3*D3+F7</f>
        <v>2732</v>
      </c>
      <c r="I3" s="153" t="s">
        <v>9</v>
      </c>
    </row>
    <row r="4" spans="1:9" ht="24" hidden="1" customHeight="1">
      <c r="A4" s="166"/>
      <c r="B4" s="30" t="s">
        <v>156</v>
      </c>
      <c r="C4" s="37">
        <f>LOOKUP(A3*30,'114.1.1勞保'!$A$261:$A$283,'114.1.1勞保'!$B$261:$B$283)</f>
        <v>31800</v>
      </c>
      <c r="D4" s="168"/>
      <c r="E4" s="163"/>
      <c r="F4" s="163"/>
      <c r="G4" s="154"/>
      <c r="H4" s="154"/>
      <c r="I4" s="153"/>
    </row>
    <row r="5" spans="1:9" ht="24" customHeight="1">
      <c r="A5" s="166"/>
      <c r="B5" s="35" t="s">
        <v>10</v>
      </c>
      <c r="C5" s="36">
        <f>LOOKUP(A3*30,'114.1.1勞健保'!$A$5:$A$54,'114.1.1勞健保'!$C$5:$C$54)</f>
        <v>31800</v>
      </c>
      <c r="D5" s="168"/>
      <c r="E5" s="37">
        <f>VLOOKUP(C5,'114.1.1勞健保'!$C$5:$D$54,2,0)</f>
        <v>493</v>
      </c>
      <c r="F5" s="37">
        <f>VLOOKUP(C5,'114.1.1勞健保'!$C$5:$H$54,6,0)</f>
        <v>1539</v>
      </c>
      <c r="G5" s="154"/>
      <c r="H5" s="154"/>
      <c r="I5" s="153"/>
    </row>
    <row r="6" spans="1:9" ht="24" customHeight="1">
      <c r="A6" s="166"/>
      <c r="B6" s="35" t="s">
        <v>11</v>
      </c>
      <c r="C6" s="36">
        <f>LOOKUP(A3*30,'114.1.1勞退'!$K$4:$K$64,'114.1.1勞退'!$L$4:$L$64)</f>
        <v>31800</v>
      </c>
      <c r="D6" s="168"/>
      <c r="E6" s="37">
        <f>ROUND(C6*0%*D3/30,0)</f>
        <v>0</v>
      </c>
      <c r="F6" s="37">
        <f>ROUND(C6*6%*D3/30,0)</f>
        <v>64</v>
      </c>
      <c r="G6" s="154">
        <f>A3*D3-E3</f>
        <v>1010</v>
      </c>
      <c r="H6" s="154">
        <f>A3*D3+F3+F6</f>
        <v>1193</v>
      </c>
      <c r="I6" s="153" t="s">
        <v>12</v>
      </c>
    </row>
    <row r="7" spans="1:9" ht="24" customHeight="1" thickBot="1">
      <c r="A7" s="167"/>
      <c r="B7" s="159" t="s">
        <v>13</v>
      </c>
      <c r="C7" s="159"/>
      <c r="D7" s="159"/>
      <c r="E7" s="33">
        <f>SUM(E3:E6)</f>
        <v>519</v>
      </c>
      <c r="F7" s="33">
        <f>SUM(F3:F6)</f>
        <v>1696</v>
      </c>
      <c r="G7" s="155"/>
      <c r="H7" s="155"/>
      <c r="I7" s="158"/>
    </row>
    <row r="8" spans="1:9" ht="24" customHeight="1" thickTop="1">
      <c r="A8" s="166">
        <v>1036</v>
      </c>
      <c r="B8" s="30" t="s">
        <v>8</v>
      </c>
      <c r="C8" s="37">
        <f>LOOKUP(A8*30,'114.1.1勞保'!$A$199:$A$226,'114.1.1勞保'!$B$199:$B$226)</f>
        <v>31800</v>
      </c>
      <c r="D8" s="168">
        <v>2</v>
      </c>
      <c r="E8" s="163">
        <f>VLOOKUP(C8,'114.1.1勞保'!$B$199:$AG$226,D8+2,0)</f>
        <v>53</v>
      </c>
      <c r="F8" s="163">
        <f>VLOOKUP(C8,'114.1.1勞保'!$B$230:$AG$257,D8+2,0)+VLOOKUP(C9,'114.1.1勞保'!$B$261:$AG$283,D8+2,0)</f>
        <v>189</v>
      </c>
      <c r="G8" s="154">
        <f>A8*D8-E12</f>
        <v>1526</v>
      </c>
      <c r="H8" s="154">
        <f>A8*D8+F12</f>
        <v>3927</v>
      </c>
      <c r="I8" s="153" t="s">
        <v>9</v>
      </c>
    </row>
    <row r="9" spans="1:9" ht="24" hidden="1" customHeight="1">
      <c r="A9" s="166"/>
      <c r="B9" s="30" t="s">
        <v>156</v>
      </c>
      <c r="C9" s="37">
        <f>LOOKUP(A8*30,'114.1.1勞保'!$A$261:$A$283,'114.1.1勞保'!$B$261:$B$283)</f>
        <v>31800</v>
      </c>
      <c r="D9" s="168"/>
      <c r="E9" s="163"/>
      <c r="F9" s="163"/>
      <c r="G9" s="154"/>
      <c r="H9" s="154"/>
      <c r="I9" s="153"/>
    </row>
    <row r="10" spans="1:9" ht="24" customHeight="1">
      <c r="A10" s="166"/>
      <c r="B10" s="35" t="s">
        <v>10</v>
      </c>
      <c r="C10" s="36">
        <f>LOOKUP(A8*30,'114.1.1勞健保'!$A$5:$A$54,'114.1.1勞健保'!$C$5:$C$54)</f>
        <v>31800</v>
      </c>
      <c r="D10" s="168"/>
      <c r="E10" s="37">
        <f>VLOOKUP(C10,'114.1.1勞健保'!$C$5:$D$54,2,0)</f>
        <v>493</v>
      </c>
      <c r="F10" s="37">
        <f>VLOOKUP(C10,'114.1.1勞健保'!$C$5:$H$54,6,0)</f>
        <v>1539</v>
      </c>
      <c r="G10" s="154"/>
      <c r="H10" s="154"/>
      <c r="I10" s="153"/>
    </row>
    <row r="11" spans="1:9" ht="24" customHeight="1">
      <c r="A11" s="166"/>
      <c r="B11" s="35" t="s">
        <v>11</v>
      </c>
      <c r="C11" s="36">
        <f>LOOKUP(A8*30,'114.1.1勞退'!$K$4:$K$64,'114.1.1勞退'!$L$4:$L$64)</f>
        <v>31800</v>
      </c>
      <c r="D11" s="168"/>
      <c r="E11" s="37">
        <f>ROUND(C11*0%*D8/30,0)</f>
        <v>0</v>
      </c>
      <c r="F11" s="37">
        <f>ROUND(C11*6%*D8/30,0)</f>
        <v>127</v>
      </c>
      <c r="G11" s="154">
        <f>A8*D8-E8</f>
        <v>2019</v>
      </c>
      <c r="H11" s="154">
        <f>A8*D8+F8+F11</f>
        <v>2388</v>
      </c>
      <c r="I11" s="153" t="s">
        <v>12</v>
      </c>
    </row>
    <row r="12" spans="1:9" ht="24" customHeight="1" thickBot="1">
      <c r="A12" s="167"/>
      <c r="B12" s="159" t="s">
        <v>13</v>
      </c>
      <c r="C12" s="159"/>
      <c r="D12" s="159"/>
      <c r="E12" s="33">
        <f>SUM(E8:E11)</f>
        <v>546</v>
      </c>
      <c r="F12" s="33">
        <f>SUM(F8:F11)</f>
        <v>1855</v>
      </c>
      <c r="G12" s="155"/>
      <c r="H12" s="155"/>
      <c r="I12" s="158"/>
    </row>
    <row r="13" spans="1:9" ht="24" customHeight="1" thickTop="1">
      <c r="A13" s="166">
        <v>2000</v>
      </c>
      <c r="B13" s="30" t="s">
        <v>8</v>
      </c>
      <c r="C13" s="37">
        <f>LOOKUP(A13*30,'114.1.1勞保'!$A$199:$A$226,'114.1.1勞保'!$B$199:$B$226)</f>
        <v>45800</v>
      </c>
      <c r="D13" s="168">
        <v>2</v>
      </c>
      <c r="E13" s="163">
        <f>VLOOKUP(C13,'114.1.1勞保'!$B$199:$AG$226,D13+2,0)</f>
        <v>76</v>
      </c>
      <c r="F13" s="163">
        <f>VLOOKUP(C13,'114.1.1勞保'!$B$230:$AG$257,D13+2,0)+VLOOKUP(C14,'114.1.1勞保'!$B$261:$AG$283,D13+2,0)</f>
        <v>272</v>
      </c>
      <c r="G13" s="154">
        <f>A13*D13-E17</f>
        <v>2981</v>
      </c>
      <c r="H13" s="154">
        <f>A13*D13+F17</f>
        <v>7457</v>
      </c>
      <c r="I13" s="153" t="s">
        <v>9</v>
      </c>
    </row>
    <row r="14" spans="1:9" ht="24" hidden="1" customHeight="1">
      <c r="A14" s="166"/>
      <c r="B14" s="30" t="s">
        <v>156</v>
      </c>
      <c r="C14" s="37">
        <f>LOOKUP(A13*30,'114.1.1勞保'!$A$261:$A$283,'114.1.1勞保'!$B$261:$B$283)</f>
        <v>60800</v>
      </c>
      <c r="D14" s="168"/>
      <c r="E14" s="163"/>
      <c r="F14" s="163"/>
      <c r="G14" s="154"/>
      <c r="H14" s="154"/>
      <c r="I14" s="153"/>
    </row>
    <row r="15" spans="1:9" ht="24" customHeight="1">
      <c r="A15" s="166"/>
      <c r="B15" s="35" t="s">
        <v>10</v>
      </c>
      <c r="C15" s="36">
        <f>LOOKUP(A13*30,'114.1.1勞健保'!$A$5:$A$54,'114.1.1勞健保'!$C$5:$C$54)</f>
        <v>60800</v>
      </c>
      <c r="D15" s="168"/>
      <c r="E15" s="37">
        <f>VLOOKUP(C15,'114.1.1勞健保'!$C$5:$D$54,2,0)</f>
        <v>943</v>
      </c>
      <c r="F15" s="37">
        <f>VLOOKUP(C15,'114.1.1勞健保'!$C$5:$H$54,6,0)</f>
        <v>2942</v>
      </c>
      <c r="G15" s="154"/>
      <c r="H15" s="154"/>
      <c r="I15" s="153"/>
    </row>
    <row r="16" spans="1:9" ht="24" customHeight="1">
      <c r="A16" s="166"/>
      <c r="B16" s="35" t="s">
        <v>11</v>
      </c>
      <c r="C16" s="36">
        <f>LOOKUP(A13*30,'114.1.1勞退'!$K$4:$K$64,'114.1.1勞退'!$L$4:$L$64)</f>
        <v>60800</v>
      </c>
      <c r="D16" s="168"/>
      <c r="E16" s="37">
        <f>ROUND(C16*0%*D13/30,0)</f>
        <v>0</v>
      </c>
      <c r="F16" s="37">
        <f>ROUND(C16*6%*D13/30,0)</f>
        <v>243</v>
      </c>
      <c r="G16" s="154">
        <f>A13*D13-E13</f>
        <v>3924</v>
      </c>
      <c r="H16" s="154">
        <f>A13*D13+F13+F16</f>
        <v>4515</v>
      </c>
      <c r="I16" s="153" t="s">
        <v>12</v>
      </c>
    </row>
    <row r="17" spans="1:9" ht="24" customHeight="1" thickBot="1">
      <c r="A17" s="167"/>
      <c r="B17" s="159" t="s">
        <v>13</v>
      </c>
      <c r="C17" s="159"/>
      <c r="D17" s="159"/>
      <c r="E17" s="33">
        <f>SUM(E13:E16)</f>
        <v>1019</v>
      </c>
      <c r="F17" s="33">
        <f>SUM(F13:F16)</f>
        <v>3457</v>
      </c>
      <c r="G17" s="155"/>
      <c r="H17" s="155"/>
      <c r="I17" s="158"/>
    </row>
    <row r="18" spans="1:9" s="14" customFormat="1" ht="24.9" customHeight="1" thickTop="1">
      <c r="A18" s="10" t="s">
        <v>14</v>
      </c>
      <c r="B18" s="11"/>
      <c r="C18" s="11"/>
      <c r="D18" s="11"/>
      <c r="E18" s="11"/>
      <c r="F18" s="12"/>
      <c r="G18" s="12"/>
      <c r="H18" s="13"/>
      <c r="I18" s="13"/>
    </row>
    <row r="19" spans="1:9" s="14" customFormat="1" ht="68.25" customHeight="1">
      <c r="A19" s="152" t="s">
        <v>15</v>
      </c>
      <c r="B19" s="152"/>
      <c r="C19" s="152"/>
      <c r="D19" s="152"/>
      <c r="E19" s="152"/>
      <c r="F19" s="152"/>
      <c r="G19" s="152"/>
      <c r="H19" s="152"/>
      <c r="I19" s="152"/>
    </row>
    <row r="20" spans="1:9" s="14" customFormat="1" ht="34.5" customHeight="1">
      <c r="A20" s="152" t="s">
        <v>16</v>
      </c>
      <c r="B20" s="152"/>
      <c r="C20" s="152"/>
      <c r="D20" s="152"/>
      <c r="E20" s="152"/>
      <c r="F20" s="152"/>
      <c r="G20" s="152"/>
      <c r="H20" s="152"/>
      <c r="I20" s="152"/>
    </row>
    <row r="21" spans="1:9" ht="35.25" customHeight="1">
      <c r="A21" s="152" t="s">
        <v>200</v>
      </c>
      <c r="B21" s="152"/>
      <c r="C21" s="152"/>
      <c r="D21" s="152"/>
      <c r="E21" s="152"/>
      <c r="F21" s="152"/>
      <c r="G21" s="152"/>
      <c r="H21" s="152"/>
      <c r="I21" s="152"/>
    </row>
  </sheetData>
  <mergeCells count="38">
    <mergeCell ref="H13:H15"/>
    <mergeCell ref="A20:I20"/>
    <mergeCell ref="A21:I21"/>
    <mergeCell ref="I13:I15"/>
    <mergeCell ref="G16:G17"/>
    <mergeCell ref="H16:H17"/>
    <mergeCell ref="I16:I17"/>
    <mergeCell ref="B17:D17"/>
    <mergeCell ref="A19:I19"/>
    <mergeCell ref="A13:A17"/>
    <mergeCell ref="D13:D16"/>
    <mergeCell ref="E13:E14"/>
    <mergeCell ref="F13:F14"/>
    <mergeCell ref="G13:G15"/>
    <mergeCell ref="H8:H10"/>
    <mergeCell ref="I8:I10"/>
    <mergeCell ref="G11:G12"/>
    <mergeCell ref="H11:H12"/>
    <mergeCell ref="I11:I12"/>
    <mergeCell ref="A8:A12"/>
    <mergeCell ref="D8:D11"/>
    <mergeCell ref="E8:E9"/>
    <mergeCell ref="F8:F9"/>
    <mergeCell ref="G8:G10"/>
    <mergeCell ref="B12:D12"/>
    <mergeCell ref="A1:I1"/>
    <mergeCell ref="B2:C2"/>
    <mergeCell ref="A3:A7"/>
    <mergeCell ref="D3:D6"/>
    <mergeCell ref="E3:E4"/>
    <mergeCell ref="F3:F4"/>
    <mergeCell ref="G3:G5"/>
    <mergeCell ref="H3:H5"/>
    <mergeCell ref="I3:I5"/>
    <mergeCell ref="G6:G7"/>
    <mergeCell ref="H6:H7"/>
    <mergeCell ref="I6:I7"/>
    <mergeCell ref="B7:D7"/>
  </mergeCells>
  <phoneticPr fontId="3" type="noConversion"/>
  <printOptions horizontalCentered="1"/>
  <pageMargins left="0.3" right="0.23" top="0.28000000000000003" bottom="0.19685039370078741" header="0.17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114.1.1勞保</vt:lpstr>
      <vt:lpstr>114.1.1勞退</vt:lpstr>
      <vt:lpstr>114.1.1勞健保</vt:lpstr>
      <vt:lpstr>按月投保</vt:lpstr>
      <vt:lpstr>按日投保</vt:lpstr>
      <vt:lpstr>按日投保!Print_Area</vt:lpstr>
      <vt:lpstr>按月投保!Print_Area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whcheng</dc:creator>
  <cp:lastModifiedBy>whcheng</cp:lastModifiedBy>
  <dcterms:created xsi:type="dcterms:W3CDTF">2018-10-25T05:27:27Z</dcterms:created>
  <dcterms:modified xsi:type="dcterms:W3CDTF">2024-12-20T08:15:11Z</dcterms:modified>
</cp:coreProperties>
</file>